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5600" windowHeight="11760" tabRatio="756" activeTab="5"/>
  </bookViews>
  <sheets>
    <sheet name="Vorwort" sheetId="6" r:id="rId1"/>
    <sheet name="Grunddaten" sheetId="12" r:id="rId2"/>
    <sheet name="Personalkosten" sheetId="4" r:id="rId3"/>
    <sheet name="Personalkosten_Büro" sheetId="8" r:id="rId4"/>
    <sheet name="Personalkosten_Nicht-Büro" sheetId="11" r:id="rId5"/>
    <sheet name="Barwerte" sheetId="7" r:id="rId6"/>
  </sheets>
  <definedNames>
    <definedName name="Personalhauptkosten" localSheetId="3">Personalkosten!$A$3:$G$87</definedName>
    <definedName name="Personalhauptkosten" localSheetId="4">Personalkosten!$A$3:$G$87</definedName>
    <definedName name="Personalhauptkosten">Personalkosten!$A$3:$G$87</definedName>
  </definedNames>
  <calcPr calcId="145621" iterate="1"/>
</workbook>
</file>

<file path=xl/calcChain.xml><?xml version="1.0" encoding="utf-8"?>
<calcChain xmlns="http://schemas.openxmlformats.org/spreadsheetml/2006/main">
  <c r="F47" i="8" l="1"/>
  <c r="F46" i="8"/>
  <c r="F45" i="8"/>
  <c r="F44" i="8"/>
  <c r="F47" i="11"/>
  <c r="F46" i="11"/>
  <c r="F45" i="11"/>
  <c r="F44" i="11"/>
  <c r="C5" i="8" l="1"/>
  <c r="C6" i="8"/>
  <c r="C16" i="11"/>
  <c r="C15" i="11"/>
  <c r="C14" i="11"/>
  <c r="C13" i="11"/>
  <c r="C12" i="11"/>
  <c r="C9" i="11"/>
  <c r="C8" i="11"/>
  <c r="C7" i="11"/>
  <c r="C6" i="11"/>
  <c r="C5" i="11"/>
  <c r="C16" i="8"/>
  <c r="C15" i="8"/>
  <c r="C14" i="8"/>
  <c r="C13" i="8"/>
  <c r="C12" i="8"/>
  <c r="C9" i="8"/>
  <c r="C8" i="8"/>
  <c r="C7" i="8"/>
  <c r="F43" i="11" l="1"/>
  <c r="F42" i="11"/>
  <c r="F41" i="11"/>
  <c r="F40" i="11"/>
  <c r="F39" i="11"/>
  <c r="F37" i="11"/>
  <c r="F36" i="11"/>
  <c r="F35" i="11"/>
  <c r="F34" i="11"/>
  <c r="F33" i="11"/>
  <c r="F31" i="11"/>
  <c r="F30" i="11"/>
  <c r="F29" i="11"/>
  <c r="F28" i="11"/>
  <c r="F27" i="11"/>
  <c r="F22" i="11"/>
  <c r="F23" i="11"/>
  <c r="F24" i="11"/>
  <c r="F25" i="11"/>
  <c r="F21" i="11"/>
  <c r="F40" i="8"/>
  <c r="F41" i="8"/>
  <c r="F42" i="8"/>
  <c r="F43" i="8"/>
  <c r="F39" i="8"/>
  <c r="F34" i="8"/>
  <c r="F35" i="8"/>
  <c r="F36" i="8"/>
  <c r="F37" i="8"/>
  <c r="F33" i="8"/>
  <c r="F28" i="8"/>
  <c r="F29" i="8"/>
  <c r="F30" i="8"/>
  <c r="F31" i="8"/>
  <c r="F27" i="8"/>
  <c r="F22" i="8"/>
  <c r="F23" i="8"/>
  <c r="F24" i="8"/>
  <c r="F25" i="8"/>
  <c r="F21" i="8"/>
  <c r="E12" i="8"/>
  <c r="F12" i="8" s="1"/>
  <c r="O10" i="11" l="1"/>
  <c r="O17" i="11"/>
  <c r="O18" i="11" s="1"/>
  <c r="O49" i="11"/>
  <c r="M10" i="7" s="1"/>
  <c r="N10" i="11"/>
  <c r="N17" i="11"/>
  <c r="N18" i="11" s="1"/>
  <c r="N49" i="11"/>
  <c r="M10" i="11"/>
  <c r="M17" i="11"/>
  <c r="M18" i="11" s="1"/>
  <c r="M49" i="11"/>
  <c r="O10" i="8"/>
  <c r="O17" i="8"/>
  <c r="O18" i="8" s="1"/>
  <c r="O50" i="8" s="1"/>
  <c r="O49" i="8"/>
  <c r="N10" i="8"/>
  <c r="N17" i="8"/>
  <c r="N18" i="8"/>
  <c r="N49" i="8"/>
  <c r="N50" i="8"/>
  <c r="M10" i="8"/>
  <c r="M17" i="8"/>
  <c r="M18" i="8"/>
  <c r="M49" i="8"/>
  <c r="M50" i="8"/>
  <c r="M6" i="7"/>
  <c r="M38" i="7"/>
  <c r="M49" i="7"/>
  <c r="L5" i="7"/>
  <c r="L6" i="7"/>
  <c r="L7" i="7" s="1"/>
  <c r="L10" i="7"/>
  <c r="L14" i="7"/>
  <c r="L38" i="7"/>
  <c r="L49" i="7"/>
  <c r="K5" i="7"/>
  <c r="K6" i="7"/>
  <c r="K7" i="7" s="1"/>
  <c r="K10" i="7"/>
  <c r="K14" i="7"/>
  <c r="K38" i="7"/>
  <c r="K49" i="7"/>
  <c r="O50" i="11" l="1"/>
  <c r="M9" i="7"/>
  <c r="N50" i="11"/>
  <c r="L9" i="7"/>
  <c r="L11" i="7"/>
  <c r="L12" i="7" s="1"/>
  <c r="M50" i="11"/>
  <c r="K9" i="7"/>
  <c r="M5" i="7"/>
  <c r="K18" i="7"/>
  <c r="K31" i="7" s="1"/>
  <c r="C15" i="7"/>
  <c r="C14" i="7"/>
  <c r="C18" i="7"/>
  <c r="C19" i="7"/>
  <c r="C51" i="7"/>
  <c r="E10" i="7"/>
  <c r="F10" i="7"/>
  <c r="G10" i="7"/>
  <c r="H10" i="7"/>
  <c r="I10" i="7"/>
  <c r="J10" i="7"/>
  <c r="J50" i="11"/>
  <c r="H50" i="11"/>
  <c r="L49" i="11"/>
  <c r="L50" i="11" s="1"/>
  <c r="K49" i="11"/>
  <c r="K50" i="11" s="1"/>
  <c r="J49" i="11"/>
  <c r="I49" i="11"/>
  <c r="I50" i="11" s="1"/>
  <c r="H49" i="11"/>
  <c r="G49" i="11"/>
  <c r="G50" i="11" s="1"/>
  <c r="F49" i="11"/>
  <c r="D10" i="7" s="1"/>
  <c r="C47" i="11"/>
  <c r="C46" i="11"/>
  <c r="C45" i="11"/>
  <c r="C44" i="11"/>
  <c r="C43" i="11"/>
  <c r="E43" i="11" s="1"/>
  <c r="C42" i="11"/>
  <c r="E42" i="11" s="1"/>
  <c r="C41" i="11"/>
  <c r="E41" i="11" s="1"/>
  <c r="C40" i="11"/>
  <c r="E40" i="11" s="1"/>
  <c r="C39" i="11"/>
  <c r="E39" i="11" s="1"/>
  <c r="C37" i="11"/>
  <c r="E37" i="11" s="1"/>
  <c r="C36" i="11"/>
  <c r="E36" i="11" s="1"/>
  <c r="C35" i="11"/>
  <c r="E35" i="11" s="1"/>
  <c r="C34" i="11"/>
  <c r="E34" i="11" s="1"/>
  <c r="C33" i="11"/>
  <c r="E33" i="11" s="1"/>
  <c r="C31" i="11"/>
  <c r="E31" i="11" s="1"/>
  <c r="C30" i="11"/>
  <c r="E30" i="11" s="1"/>
  <c r="C29" i="11"/>
  <c r="E29" i="11" s="1"/>
  <c r="C28" i="11"/>
  <c r="E28" i="11" s="1"/>
  <c r="C27" i="11"/>
  <c r="E27" i="11" s="1"/>
  <c r="E25" i="11"/>
  <c r="C25" i="11"/>
  <c r="E24" i="11"/>
  <c r="C24" i="11"/>
  <c r="E23" i="11"/>
  <c r="C23" i="11"/>
  <c r="E22" i="11"/>
  <c r="C22" i="11"/>
  <c r="E21" i="11"/>
  <c r="C21" i="11"/>
  <c r="C47" i="8"/>
  <c r="C46" i="8"/>
  <c r="C45" i="8"/>
  <c r="C44" i="8"/>
  <c r="C40" i="8"/>
  <c r="E40" i="8" s="1"/>
  <c r="C41" i="8"/>
  <c r="E41" i="8" s="1"/>
  <c r="C34" i="8"/>
  <c r="E34" i="8" s="1"/>
  <c r="C35" i="8"/>
  <c r="E35" i="8" s="1"/>
  <c r="C28" i="8"/>
  <c r="E28" i="8" s="1"/>
  <c r="C29" i="8"/>
  <c r="E29" i="8" s="1"/>
  <c r="C22" i="8"/>
  <c r="E22" i="8" s="1"/>
  <c r="C23" i="8"/>
  <c r="E23" i="8" s="1"/>
  <c r="C42" i="8"/>
  <c r="C43" i="8"/>
  <c r="C39" i="8"/>
  <c r="C36" i="8"/>
  <c r="C37" i="8"/>
  <c r="C33" i="8"/>
  <c r="C30" i="8"/>
  <c r="C31" i="8"/>
  <c r="C27" i="8"/>
  <c r="E27" i="8" s="1"/>
  <c r="C21" i="8"/>
  <c r="E21" i="8" s="1"/>
  <c r="C24" i="8"/>
  <c r="C25" i="8"/>
  <c r="M15" i="7" l="1"/>
  <c r="M18" i="7"/>
  <c r="M31" i="7" s="1"/>
  <c r="M11" i="7"/>
  <c r="L15" i="7"/>
  <c r="L16" i="7" s="1"/>
  <c r="L18" i="7"/>
  <c r="L31" i="7" s="1"/>
  <c r="L39" i="7" s="1"/>
  <c r="L50" i="7" s="1"/>
  <c r="K15" i="7"/>
  <c r="K16" i="7" s="1"/>
  <c r="K39" i="7" s="1"/>
  <c r="K50" i="7" s="1"/>
  <c r="K11" i="7"/>
  <c r="K12" i="7" s="1"/>
  <c r="M7" i="7"/>
  <c r="M12" i="7" s="1"/>
  <c r="M14" i="7"/>
  <c r="M16" i="7" s="1"/>
  <c r="E49" i="7"/>
  <c r="F49" i="7"/>
  <c r="G49" i="7"/>
  <c r="H49" i="7"/>
  <c r="I49" i="7"/>
  <c r="J49" i="7"/>
  <c r="D49" i="7"/>
  <c r="E38" i="7"/>
  <c r="F38" i="7"/>
  <c r="G38" i="7"/>
  <c r="H38" i="7"/>
  <c r="I38" i="7"/>
  <c r="J38" i="7"/>
  <c r="D38" i="7"/>
  <c r="D2" i="7"/>
  <c r="E2" i="7" s="1"/>
  <c r="F2" i="7" s="1"/>
  <c r="G2" i="7" s="1"/>
  <c r="H2" i="7" s="1"/>
  <c r="I2" i="7" s="1"/>
  <c r="J2" i="7" s="1"/>
  <c r="K2" i="7" s="1"/>
  <c r="L2" i="7" s="1"/>
  <c r="M2" i="7" s="1"/>
  <c r="F2" i="11"/>
  <c r="G2" i="11" s="1"/>
  <c r="H2" i="11" s="1"/>
  <c r="I2" i="11" s="1"/>
  <c r="J2" i="11" s="1"/>
  <c r="K2" i="11" s="1"/>
  <c r="L2" i="11" s="1"/>
  <c r="M2" i="11" s="1"/>
  <c r="N2" i="11" s="1"/>
  <c r="O2" i="11" s="1"/>
  <c r="F2" i="8"/>
  <c r="G2" i="8" s="1"/>
  <c r="H2" i="8" s="1"/>
  <c r="I2" i="8" s="1"/>
  <c r="J2" i="8" s="1"/>
  <c r="K2" i="8" s="1"/>
  <c r="L2" i="8" s="1"/>
  <c r="M2" i="8" s="1"/>
  <c r="N2" i="8" s="1"/>
  <c r="O2" i="8" s="1"/>
  <c r="E16" i="11"/>
  <c r="F16" i="11" s="1"/>
  <c r="E15" i="11"/>
  <c r="F15" i="11" s="1"/>
  <c r="E14" i="11"/>
  <c r="F14" i="11" s="1"/>
  <c r="E13" i="11"/>
  <c r="F13" i="11" s="1"/>
  <c r="E12" i="11"/>
  <c r="F12" i="11" s="1"/>
  <c r="L10" i="11"/>
  <c r="K10" i="11"/>
  <c r="J10" i="11"/>
  <c r="I10" i="11"/>
  <c r="H10" i="11"/>
  <c r="G10" i="11"/>
  <c r="E9" i="11"/>
  <c r="F9" i="11" s="1"/>
  <c r="E8" i="11"/>
  <c r="F8" i="11" s="1"/>
  <c r="E7" i="11"/>
  <c r="F7" i="11" s="1"/>
  <c r="E6" i="11"/>
  <c r="F6" i="11" s="1"/>
  <c r="E5" i="11"/>
  <c r="F5" i="11" s="1"/>
  <c r="L49" i="8"/>
  <c r="J6" i="7" s="1"/>
  <c r="G10" i="8"/>
  <c r="H10" i="8"/>
  <c r="I10" i="8"/>
  <c r="J10" i="8"/>
  <c r="K10" i="8"/>
  <c r="L10" i="8"/>
  <c r="K51" i="7" l="1"/>
  <c r="L51" i="7"/>
  <c r="M39" i="7"/>
  <c r="M50" i="7" s="1"/>
  <c r="M51" i="7" s="1"/>
  <c r="F10" i="11"/>
  <c r="E36" i="8"/>
  <c r="E37" i="8"/>
  <c r="E39" i="8"/>
  <c r="E33" i="8"/>
  <c r="F17" i="11"/>
  <c r="I17" i="11"/>
  <c r="I18" i="11" s="1"/>
  <c r="G9" i="7" s="1"/>
  <c r="K49" i="8"/>
  <c r="I6" i="7" s="1"/>
  <c r="J49" i="8"/>
  <c r="H6" i="7" s="1"/>
  <c r="I49" i="8"/>
  <c r="G6" i="7" s="1"/>
  <c r="F18" i="11" l="1"/>
  <c r="E24" i="8"/>
  <c r="E25" i="8"/>
  <c r="E42" i="8"/>
  <c r="E43" i="8"/>
  <c r="E30" i="8"/>
  <c r="E31" i="8"/>
  <c r="G18" i="7"/>
  <c r="G31" i="7" s="1"/>
  <c r="G15" i="7"/>
  <c r="J17" i="11"/>
  <c r="J18" i="11" s="1"/>
  <c r="H9" i="7" s="1"/>
  <c r="G17" i="11"/>
  <c r="G18" i="11" s="1"/>
  <c r="H17" i="11"/>
  <c r="H18" i="11" s="1"/>
  <c r="D9" i="7" l="1"/>
  <c r="D15" i="7" s="1"/>
  <c r="F50" i="11"/>
  <c r="F9" i="7"/>
  <c r="E9" i="7"/>
  <c r="H18" i="7"/>
  <c r="H31" i="7" s="1"/>
  <c r="H15" i="7"/>
  <c r="G11" i="7"/>
  <c r="K17" i="11"/>
  <c r="K18" i="11" s="1"/>
  <c r="I9" i="7" s="1"/>
  <c r="L17" i="11"/>
  <c r="L18" i="11" s="1"/>
  <c r="J9" i="7" s="1"/>
  <c r="D11" i="7" l="1"/>
  <c r="D18" i="7"/>
  <c r="D31" i="7" s="1"/>
  <c r="J18" i="7"/>
  <c r="J31" i="7" s="1"/>
  <c r="J15" i="7"/>
  <c r="I18" i="7"/>
  <c r="I31" i="7" s="1"/>
  <c r="I15" i="7"/>
  <c r="E18" i="7"/>
  <c r="E31" i="7" s="1"/>
  <c r="E15" i="7"/>
  <c r="E11" i="7"/>
  <c r="F18" i="7"/>
  <c r="F31" i="7" s="1"/>
  <c r="F15" i="7"/>
  <c r="F11" i="7"/>
  <c r="H11" i="7"/>
  <c r="I11" i="7"/>
  <c r="J11" i="7"/>
  <c r="E14" i="8" l="1"/>
  <c r="F14" i="8" s="1"/>
  <c r="E9" i="8"/>
  <c r="F9" i="8" s="1"/>
  <c r="E6" i="8"/>
  <c r="F6" i="8" s="1"/>
  <c r="F49" i="8" l="1"/>
  <c r="D6" i="7" s="1"/>
  <c r="E5" i="8"/>
  <c r="F5" i="8" s="1"/>
  <c r="E15" i="8"/>
  <c r="F15" i="8" s="1"/>
  <c r="E7" i="8"/>
  <c r="F7" i="8" s="1"/>
  <c r="E13" i="8"/>
  <c r="F13" i="8" s="1"/>
  <c r="E8" i="8"/>
  <c r="E16" i="8"/>
  <c r="F16" i="8" s="1"/>
  <c r="H49" i="8" l="1"/>
  <c r="F6" i="7" s="1"/>
  <c r="G49" i="8"/>
  <c r="E6" i="7" s="1"/>
  <c r="F8" i="8"/>
  <c r="F10" i="8" s="1"/>
  <c r="F17" i="8"/>
  <c r="D5" i="7" s="1"/>
  <c r="G17" i="8"/>
  <c r="H17" i="8"/>
  <c r="F18" i="8" l="1"/>
  <c r="F50" i="8" s="1"/>
  <c r="D7" i="7"/>
  <c r="D12" i="7" s="1"/>
  <c r="D14" i="7"/>
  <c r="D16" i="7" s="1"/>
  <c r="H18" i="8"/>
  <c r="H50" i="8" s="1"/>
  <c r="F5" i="7"/>
  <c r="G18" i="8"/>
  <c r="E5" i="7"/>
  <c r="G50" i="8"/>
  <c r="I17" i="8"/>
  <c r="E7" i="7" l="1"/>
  <c r="E12" i="7" s="1"/>
  <c r="E14" i="7"/>
  <c r="E16" i="7" s="1"/>
  <c r="F7" i="7"/>
  <c r="F12" i="7" s="1"/>
  <c r="F14" i="7"/>
  <c r="F16" i="7" s="1"/>
  <c r="D39" i="7"/>
  <c r="D50" i="7" s="1"/>
  <c r="D51" i="7" s="1"/>
  <c r="D52" i="7" s="1"/>
  <c r="I18" i="8"/>
  <c r="I50" i="8" s="1"/>
  <c r="G5" i="7"/>
  <c r="J17" i="8"/>
  <c r="G7" i="7" l="1"/>
  <c r="G12" i="7" s="1"/>
  <c r="G14" i="7"/>
  <c r="G16" i="7" s="1"/>
  <c r="F39" i="7"/>
  <c r="F50" i="7" s="1"/>
  <c r="F51" i="7" s="1"/>
  <c r="E39" i="7"/>
  <c r="E50" i="7" s="1"/>
  <c r="E51" i="7" s="1"/>
  <c r="E52" i="7" s="1"/>
  <c r="J18" i="8"/>
  <c r="J50" i="8" s="1"/>
  <c r="H5" i="7"/>
  <c r="L17" i="8"/>
  <c r="K17" i="8"/>
  <c r="F52" i="7" l="1"/>
  <c r="H7" i="7"/>
  <c r="H12" i="7" s="1"/>
  <c r="H14" i="7"/>
  <c r="H16" i="7" s="1"/>
  <c r="G39" i="7"/>
  <c r="G50" i="7" s="1"/>
  <c r="G51" i="7" s="1"/>
  <c r="K18" i="8"/>
  <c r="K50" i="8" s="1"/>
  <c r="I5" i="7"/>
  <c r="L18" i="8"/>
  <c r="L50" i="8" s="1"/>
  <c r="J5" i="7"/>
  <c r="G52" i="7" l="1"/>
  <c r="J7" i="7"/>
  <c r="J12" i="7" s="1"/>
  <c r="J14" i="7"/>
  <c r="J16" i="7" s="1"/>
  <c r="I7" i="7"/>
  <c r="I12" i="7" s="1"/>
  <c r="I14" i="7"/>
  <c r="I16" i="7" s="1"/>
  <c r="H39" i="7"/>
  <c r="H50" i="7" s="1"/>
  <c r="H51" i="7" s="1"/>
  <c r="H52" i="7" l="1"/>
  <c r="I39" i="7"/>
  <c r="I50" i="7" s="1"/>
  <c r="I51" i="7" s="1"/>
  <c r="J39" i="7"/>
  <c r="J50" i="7" s="1"/>
  <c r="J51" i="7" s="1"/>
  <c r="I52" i="7" l="1"/>
  <c r="J52" i="7" s="1"/>
  <c r="K52" i="7" s="1"/>
  <c r="L52" i="7" s="1"/>
  <c r="M52" i="7" s="1"/>
  <c r="D53" i="7" s="1"/>
</calcChain>
</file>

<file path=xl/sharedStrings.xml><?xml version="1.0" encoding="utf-8"?>
<sst xmlns="http://schemas.openxmlformats.org/spreadsheetml/2006/main" count="267" uniqueCount="214">
  <si>
    <t>1.</t>
  </si>
  <si>
    <t>1.1.</t>
  </si>
  <si>
    <t>Personalhauptkosten (brutto)</t>
  </si>
  <si>
    <t>Arbeitnehmer</t>
  </si>
  <si>
    <t>Summe Personalhauptkosten</t>
  </si>
  <si>
    <t>1.2.</t>
  </si>
  <si>
    <t>Personalnebenkosten</t>
  </si>
  <si>
    <t>Beihilfen Arbeitnehmer</t>
  </si>
  <si>
    <t>Versorgungszuschlag Arbeitnehmer</t>
  </si>
  <si>
    <t>Dienstunfallfürsorge Beamte</t>
  </si>
  <si>
    <t>gesetzliche Unfallversicherung Arbeitnehmer</t>
  </si>
  <si>
    <t>sonstige Personalnebenkosten</t>
  </si>
  <si>
    <t>Summe Personalnebenkosten</t>
  </si>
  <si>
    <t>1.3.</t>
  </si>
  <si>
    <t>Summe der Personalkosten</t>
  </si>
  <si>
    <t>IT-Pauschale</t>
  </si>
  <si>
    <t>Raumkosten (kalk. Miete)</t>
  </si>
  <si>
    <t>Instandhaltung und -setzung</t>
  </si>
  <si>
    <t>Telekommunikation</t>
  </si>
  <si>
    <t>Dienst- und Schutzkleidung</t>
  </si>
  <si>
    <t>Fahrtkosten</t>
  </si>
  <si>
    <t>Bürobedarf und Porto</t>
  </si>
  <si>
    <t>Betriebsstoffe</t>
  </si>
  <si>
    <t>übrige Sachkosten</t>
  </si>
  <si>
    <t>3.</t>
  </si>
  <si>
    <t>4.</t>
  </si>
  <si>
    <t>Abfall- und Nebenprodukte</t>
  </si>
  <si>
    <t>5.</t>
  </si>
  <si>
    <t>6.</t>
  </si>
  <si>
    <t>VZÄ</t>
  </si>
  <si>
    <t>Beamte</t>
  </si>
  <si>
    <t>1.1</t>
  </si>
  <si>
    <t>Gesamt</t>
  </si>
  <si>
    <t>Summe Beamte</t>
  </si>
  <si>
    <t>Summe Arbeitnehmer</t>
  </si>
  <si>
    <t>Versorgungsumlage Beamte</t>
  </si>
  <si>
    <t>Personalhauptkosten in Euro</t>
  </si>
  <si>
    <t>Besoldung_Tarif</t>
  </si>
  <si>
    <t>Wert 2010</t>
  </si>
  <si>
    <t>Wert 2011</t>
  </si>
  <si>
    <t>0</t>
  </si>
  <si>
    <t>AZUBI TV-L</t>
  </si>
  <si>
    <t>B2</t>
  </si>
  <si>
    <t>B3</t>
  </si>
  <si>
    <t>B4</t>
  </si>
  <si>
    <t>B5</t>
  </si>
  <si>
    <t>B7</t>
  </si>
  <si>
    <t>C1</t>
  </si>
  <si>
    <t>C2</t>
  </si>
  <si>
    <t>C3</t>
  </si>
  <si>
    <t>C4</t>
  </si>
  <si>
    <t>R1</t>
  </si>
  <si>
    <t>R2</t>
  </si>
  <si>
    <t>R3</t>
  </si>
  <si>
    <t>R4</t>
  </si>
  <si>
    <t>R5</t>
  </si>
  <si>
    <t>TV-L 1</t>
  </si>
  <si>
    <t>TV-L 10</t>
  </si>
  <si>
    <t>TV-L 11</t>
  </si>
  <si>
    <t>TV-L 12</t>
  </si>
  <si>
    <t>TV-L 13</t>
  </si>
  <si>
    <t>TV-L 13N</t>
  </si>
  <si>
    <t>TV-L 13Ü</t>
  </si>
  <si>
    <t>TV-L 13V</t>
  </si>
  <si>
    <t>TV-L 14</t>
  </si>
  <si>
    <t xml:space="preserve">TV-L 15 </t>
  </si>
  <si>
    <t>TV-L 15Ü</t>
  </si>
  <si>
    <t>TV-L 2</t>
  </si>
  <si>
    <t>TV-L 3</t>
  </si>
  <si>
    <t>TV-L 5</t>
  </si>
  <si>
    <t>TV-L 6</t>
  </si>
  <si>
    <t>TV-L 7</t>
  </si>
  <si>
    <t>TV-L 8</t>
  </si>
  <si>
    <t>TV-L 9</t>
  </si>
  <si>
    <t>TV-L 9V</t>
  </si>
  <si>
    <t>TVöD 1</t>
  </si>
  <si>
    <t>TVöD 10</t>
  </si>
  <si>
    <t>TVöD 11</t>
  </si>
  <si>
    <t>TVöD 12</t>
  </si>
  <si>
    <t>TVöD 13</t>
  </si>
  <si>
    <t>TVöD 14</t>
  </si>
  <si>
    <t>TVöD 15</t>
  </si>
  <si>
    <t>TVöD 15Ü</t>
  </si>
  <si>
    <t>TVöD 2</t>
  </si>
  <si>
    <t>TVöD 2Ü</t>
  </si>
  <si>
    <t>TVöD 3</t>
  </si>
  <si>
    <t>TVöD 4</t>
  </si>
  <si>
    <t>TVöD 5</t>
  </si>
  <si>
    <t>TVöD 6</t>
  </si>
  <si>
    <t>TVöD 7</t>
  </si>
  <si>
    <t>TVöD 8</t>
  </si>
  <si>
    <t>TVöD 9</t>
  </si>
  <si>
    <t>TVöD 9A</t>
  </si>
  <si>
    <t>TVöD 9V</t>
  </si>
  <si>
    <t>W 1</t>
  </si>
  <si>
    <t>W 2</t>
  </si>
  <si>
    <t>W 3</t>
  </si>
  <si>
    <t>Investitionsausgaben</t>
  </si>
  <si>
    <t>Sachausgaben</t>
  </si>
  <si>
    <t>Steuern/ Abgaben/ Versicherungen</t>
  </si>
  <si>
    <t>Wasser/ Energie</t>
  </si>
  <si>
    <t>Fremdleistungen</t>
  </si>
  <si>
    <t>Summe der Sachausgaben</t>
  </si>
  <si>
    <t>a)</t>
  </si>
  <si>
    <t>b)</t>
  </si>
  <si>
    <t>c)</t>
  </si>
  <si>
    <t>d)</t>
  </si>
  <si>
    <t>e)</t>
  </si>
  <si>
    <t>Summe der Investitionsausgaben</t>
  </si>
  <si>
    <t>Summe der Ausgaben</t>
  </si>
  <si>
    <t>Gebühren und Leistungsentgelte</t>
  </si>
  <si>
    <t>Mieteinahmen</t>
  </si>
  <si>
    <t>weitere Einnahmen</t>
  </si>
  <si>
    <t>9.</t>
  </si>
  <si>
    <t>Summe der Barwerte (Kapitalwert)</t>
  </si>
  <si>
    <t>Restwerterlöse</t>
  </si>
  <si>
    <t>kumulierte Barwerte</t>
  </si>
  <si>
    <t>10.</t>
  </si>
  <si>
    <t>Personalausgaben</t>
  </si>
  <si>
    <t>Personalausgaben Büroarbeitsplätze</t>
  </si>
  <si>
    <t>Personalhauptausgaben</t>
  </si>
  <si>
    <t>Personalausgaben Nicht-Büroarbeitsplätze</t>
  </si>
  <si>
    <t>Personalnebenausgaben</t>
  </si>
  <si>
    <t xml:space="preserve">Sachausgaben für Nicht- Büroarbeitsplätze </t>
  </si>
  <si>
    <t>Wert 2012</t>
  </si>
  <si>
    <t>Wert 2013</t>
  </si>
  <si>
    <t>02 Prak</t>
  </si>
  <si>
    <t>05 Prak</t>
  </si>
  <si>
    <t>A 10</t>
  </si>
  <si>
    <t>A 11</t>
  </si>
  <si>
    <t>A 12</t>
  </si>
  <si>
    <t>A 12 A</t>
  </si>
  <si>
    <t>A 12 Anw</t>
  </si>
  <si>
    <t>A 13</t>
  </si>
  <si>
    <t>A 13 Anw</t>
  </si>
  <si>
    <t xml:space="preserve">A 13 S </t>
  </si>
  <si>
    <t>A 14</t>
  </si>
  <si>
    <t>A 14 S</t>
  </si>
  <si>
    <t>A 15</t>
  </si>
  <si>
    <t>A 15 S</t>
  </si>
  <si>
    <t>A 16</t>
  </si>
  <si>
    <t>A 16 S</t>
  </si>
  <si>
    <t>A 4</t>
  </si>
  <si>
    <t>A 5 S</t>
  </si>
  <si>
    <t>A 6</t>
  </si>
  <si>
    <t>A 6 - A 8 Anw</t>
  </si>
  <si>
    <t>A 6 S</t>
  </si>
  <si>
    <t>A 7</t>
  </si>
  <si>
    <t>A 8</t>
  </si>
  <si>
    <t>A 9</t>
  </si>
  <si>
    <t>A 9 - A 11 Anw</t>
  </si>
  <si>
    <t>A 9 S</t>
  </si>
  <si>
    <t>R1 Anw</t>
  </si>
  <si>
    <t>TV-L 4</t>
  </si>
  <si>
    <t>Gemeinkosten</t>
  </si>
  <si>
    <t>Summe der Personalausgaben Büro</t>
  </si>
  <si>
    <t>Summe der Personalausgaben Nicht-Büro</t>
  </si>
  <si>
    <t>Tarifsteigerungen</t>
  </si>
  <si>
    <t>Grunddaten</t>
  </si>
  <si>
    <t>Personalausgaben insgesamt</t>
  </si>
  <si>
    <t>Gemeinkosten Büroarbeitsplätze</t>
  </si>
  <si>
    <t>Gemeinkosten Nicht-Büroarbeitsplätze</t>
  </si>
  <si>
    <t>Gemeinkosten insgesamt</t>
  </si>
  <si>
    <t>Barwerte mit Zinssatz:</t>
  </si>
  <si>
    <t>Beispiel</t>
  </si>
  <si>
    <t xml:space="preserve"> - gesetzlich krankenversichert ohne Beitragszuschuss</t>
  </si>
  <si>
    <t xml:space="preserve"> - privat krankenversichert</t>
  </si>
  <si>
    <t xml:space="preserve"> - gesetzlich krankenversichert mit Beitragszuschuss</t>
  </si>
  <si>
    <t>Beihilfen für Beamte</t>
  </si>
  <si>
    <t>Beihilfen für Arbeitnehmer</t>
  </si>
  <si>
    <t>1. Jahr der Berechnung</t>
  </si>
  <si>
    <t>Zinssatz für Diskontierung</t>
  </si>
  <si>
    <t>Beihilfen Beamte PKV</t>
  </si>
  <si>
    <t>Beihilfen Beamte GKV mit Beitragszuschuss</t>
  </si>
  <si>
    <t>Beihilfen Beamte GKV ohne Beitragszuschuss</t>
  </si>
  <si>
    <t>Summe der Einnahmen</t>
  </si>
  <si>
    <t>Einnahmen</t>
  </si>
  <si>
    <t>2.</t>
  </si>
  <si>
    <t>3.1.</t>
  </si>
  <si>
    <t>4.1.</t>
  </si>
  <si>
    <t>4.2.</t>
  </si>
  <si>
    <t>4.3.</t>
  </si>
  <si>
    <t>4.4.</t>
  </si>
  <si>
    <t>4.5.</t>
  </si>
  <si>
    <t>3.2.</t>
  </si>
  <si>
    <t>3.3.</t>
  </si>
  <si>
    <t>3.4.</t>
  </si>
  <si>
    <t>3.5.</t>
  </si>
  <si>
    <t>3.6.</t>
  </si>
  <si>
    <t>3.7.</t>
  </si>
  <si>
    <t>3.8.</t>
  </si>
  <si>
    <t>3.9.</t>
  </si>
  <si>
    <t>3.10.</t>
  </si>
  <si>
    <t>3.11.</t>
  </si>
  <si>
    <t>3.12.</t>
  </si>
  <si>
    <t>3.13.</t>
  </si>
  <si>
    <t>2.1</t>
  </si>
  <si>
    <t>2.2</t>
  </si>
  <si>
    <t>7.</t>
  </si>
  <si>
    <t>8.</t>
  </si>
  <si>
    <t>6.1.</t>
  </si>
  <si>
    <t>6.2.</t>
  </si>
  <si>
    <t>6.3.</t>
  </si>
  <si>
    <t>6.4.</t>
  </si>
  <si>
    <t>6.6.</t>
  </si>
  <si>
    <t>6.7.</t>
  </si>
  <si>
    <t>6.8.</t>
  </si>
  <si>
    <t>IT-Pauschale (soweit erforderlich)</t>
  </si>
  <si>
    <t>Tarifsteigerungen für Beamte und Arbeitnehmer
tragen Sie in die Tabellen der Personalkosten ein.</t>
  </si>
  <si>
    <t>Personalkosten Büro</t>
  </si>
  <si>
    <t>Personalkosten Nicht-Büro</t>
  </si>
  <si>
    <t>Wert 2014</t>
  </si>
  <si>
    <t>Wert 2015</t>
  </si>
  <si>
    <t>Über- bzw. Unterdeckung (6. - 5.)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</si>
</sst>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_-* #,##0\ &quot;€&quot;_-;\-* #,##0\ &quot;€&quot;_-;_-* &quot;-&quot;??\ &quot;€&quot;_-;_-@_-"/>
    <numFmt numFmtId="165" formatCode="0%\ &quot;auf PHK&quot;"/>
    <numFmt numFmtId="166" formatCode="#,##0_w"/>
    <numFmt numFmtId="167" formatCode="&quot;Investitionsvorhaben: &quot;@"/>
    <numFmt numFmtId="168" formatCode="0.0%"/>
  </numFmts>
  <fonts count="11" x14ac:knownFonts="1">
    <font>
      <sz val="10"/>
      <name val="Arial"/>
    </font>
    <font>
      <sz val="10"/>
      <name val="Arial"/>
      <family val="2"/>
    </font>
    <font>
      <b/>
      <sz val="10"/>
      <name val="Arial"/>
      <family val="2"/>
    </font>
    <font>
      <sz val="8"/>
      <name val="Arial"/>
      <family val="2"/>
    </font>
    <font>
      <sz val="10"/>
      <name val="Arial"/>
      <family val="2"/>
    </font>
    <font>
      <b/>
      <sz val="12"/>
      <name val="Arial"/>
      <family val="2"/>
    </font>
    <font>
      <sz val="10"/>
      <name val="Arial"/>
      <family val="2"/>
    </font>
    <font>
      <sz val="14"/>
      <name val="Arial"/>
      <family val="2"/>
    </font>
    <font>
      <b/>
      <sz val="14"/>
      <name val="Arial"/>
      <family val="2"/>
    </font>
    <font>
      <b/>
      <sz val="11"/>
      <name val="Arial"/>
      <family val="2"/>
    </font>
    <font>
      <sz val="9"/>
      <name val="Arial"/>
      <family val="2"/>
    </font>
  </fonts>
  <fills count="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14999847407452621"/>
        <bgColor indexed="64"/>
      </patternFill>
    </fill>
  </fills>
  <borders count="5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4" fontId="6" fillId="0" borderId="0" applyFont="0" applyFill="0" applyBorder="0" applyAlignment="0" applyProtection="0"/>
  </cellStyleXfs>
  <cellXfs count="303">
    <xf numFmtId="0" fontId="0" fillId="0" borderId="0" xfId="0"/>
    <xf numFmtId="164" fontId="0" fillId="2" borderId="9" xfId="1" applyNumberFormat="1" applyFont="1" applyFill="1" applyBorder="1"/>
    <xf numFmtId="0" fontId="1" fillId="0" borderId="0" xfId="2"/>
    <xf numFmtId="49" fontId="1" fillId="0" borderId="5" xfId="2" applyNumberFormat="1" applyBorder="1"/>
    <xf numFmtId="49" fontId="1" fillId="0" borderId="1" xfId="2" applyNumberFormat="1" applyBorder="1"/>
    <xf numFmtId="164" fontId="1" fillId="2" borderId="11" xfId="2" applyNumberFormat="1" applyFill="1" applyBorder="1"/>
    <xf numFmtId="164" fontId="1" fillId="2" borderId="9" xfId="2" applyNumberFormat="1" applyFill="1" applyBorder="1"/>
    <xf numFmtId="49" fontId="1" fillId="0" borderId="3" xfId="2" applyNumberFormat="1" applyBorder="1"/>
    <xf numFmtId="0" fontId="1" fillId="0" borderId="3" xfId="2" applyBorder="1"/>
    <xf numFmtId="0" fontId="1" fillId="0" borderId="20" xfId="2" applyBorder="1"/>
    <xf numFmtId="0" fontId="1" fillId="0" borderId="21" xfId="2" applyBorder="1"/>
    <xf numFmtId="0" fontId="1" fillId="0" borderId="22" xfId="2" applyBorder="1"/>
    <xf numFmtId="0" fontId="1" fillId="0" borderId="4" xfId="2" applyBorder="1"/>
    <xf numFmtId="0" fontId="1" fillId="0" borderId="8" xfId="2" applyBorder="1"/>
    <xf numFmtId="0" fontId="1" fillId="0" borderId="19" xfId="2" applyBorder="1"/>
    <xf numFmtId="164" fontId="0" fillId="2" borderId="19" xfId="1" applyNumberFormat="1" applyFont="1" applyFill="1" applyBorder="1"/>
    <xf numFmtId="164" fontId="1" fillId="2" borderId="19" xfId="2" applyNumberFormat="1" applyFill="1" applyBorder="1"/>
    <xf numFmtId="0" fontId="1" fillId="4" borderId="2" xfId="2" applyFill="1" applyBorder="1" applyProtection="1">
      <protection locked="0"/>
    </xf>
    <xf numFmtId="0" fontId="1" fillId="4" borderId="1" xfId="2" applyFill="1" applyBorder="1" applyProtection="1">
      <protection locked="0"/>
    </xf>
    <xf numFmtId="164" fontId="0" fillId="5" borderId="10" xfId="1" applyNumberFormat="1" applyFont="1" applyFill="1" applyBorder="1" applyProtection="1">
      <protection locked="0"/>
    </xf>
    <xf numFmtId="0" fontId="0" fillId="4" borderId="9" xfId="0" applyFill="1" applyBorder="1" applyProtection="1">
      <protection locked="0"/>
    </xf>
    <xf numFmtId="0" fontId="0" fillId="4" borderId="0" xfId="0" applyFill="1" applyBorder="1" applyProtection="1">
      <protection locked="0"/>
    </xf>
    <xf numFmtId="164" fontId="0" fillId="5" borderId="9" xfId="1" applyNumberFormat="1" applyFont="1" applyFill="1" applyBorder="1" applyProtection="1">
      <protection locked="0"/>
    </xf>
    <xf numFmtId="0" fontId="1" fillId="5" borderId="9" xfId="2" applyFill="1" applyBorder="1" applyProtection="1">
      <protection locked="0"/>
    </xf>
    <xf numFmtId="0" fontId="1" fillId="5" borderId="0" xfId="2" applyFill="1" applyBorder="1" applyProtection="1">
      <protection locked="0"/>
    </xf>
    <xf numFmtId="164" fontId="1" fillId="5" borderId="9" xfId="2" applyNumberFormat="1" applyFill="1" applyBorder="1" applyProtection="1">
      <protection locked="0"/>
    </xf>
    <xf numFmtId="164" fontId="1" fillId="5" borderId="0" xfId="2" applyNumberFormat="1" applyFill="1" applyBorder="1" applyProtection="1">
      <protection locked="0"/>
    </xf>
    <xf numFmtId="0" fontId="1" fillId="5" borderId="10" xfId="2" applyFill="1" applyBorder="1" applyProtection="1">
      <protection locked="0"/>
    </xf>
    <xf numFmtId="0" fontId="1" fillId="5" borderId="4" xfId="2" applyFill="1" applyBorder="1" applyProtection="1">
      <protection locked="0"/>
    </xf>
    <xf numFmtId="164" fontId="1" fillId="5" borderId="10" xfId="2" applyNumberFormat="1" applyFill="1" applyBorder="1" applyProtection="1">
      <protection locked="0"/>
    </xf>
    <xf numFmtId="49" fontId="4" fillId="7" borderId="0" xfId="0" applyNumberFormat="1" applyFont="1" applyFill="1" applyBorder="1"/>
    <xf numFmtId="166" fontId="4" fillId="7" borderId="0" xfId="0" applyNumberFormat="1" applyFont="1" applyFill="1" applyBorder="1" applyAlignment="1">
      <alignment horizontal="center"/>
    </xf>
    <xf numFmtId="166" fontId="4" fillId="7" borderId="0" xfId="0" applyNumberFormat="1" applyFont="1" applyFill="1" applyBorder="1" applyAlignment="1">
      <alignment horizontal="right" vertical="top" wrapText="1"/>
    </xf>
    <xf numFmtId="49" fontId="4" fillId="7" borderId="0" xfId="0" applyNumberFormat="1" applyFont="1" applyFill="1" applyBorder="1" applyAlignment="1">
      <alignment vertical="top" wrapText="1"/>
    </xf>
    <xf numFmtId="0" fontId="1" fillId="0" borderId="0" xfId="0" applyFont="1" applyBorder="1"/>
    <xf numFmtId="0" fontId="1" fillId="4" borderId="22" xfId="0" applyFont="1" applyFill="1" applyBorder="1"/>
    <xf numFmtId="0" fontId="1" fillId="4" borderId="2" xfId="0" applyFont="1" applyFill="1" applyBorder="1"/>
    <xf numFmtId="44" fontId="1" fillId="4" borderId="2" xfId="4" applyFont="1" applyFill="1" applyBorder="1"/>
    <xf numFmtId="10" fontId="1" fillId="4" borderId="2" xfId="2" applyNumberFormat="1" applyFont="1" applyFill="1" applyBorder="1"/>
    <xf numFmtId="165" fontId="1" fillId="4" borderId="2" xfId="0" applyNumberFormat="1" applyFont="1" applyFill="1" applyBorder="1"/>
    <xf numFmtId="165" fontId="4" fillId="4" borderId="2" xfId="0" applyNumberFormat="1" applyFont="1" applyFill="1" applyBorder="1"/>
    <xf numFmtId="10" fontId="1" fillId="4" borderId="8" xfId="0" applyNumberFormat="1" applyFont="1" applyFill="1" applyBorder="1"/>
    <xf numFmtId="49" fontId="2" fillId="0" borderId="20" xfId="0" applyNumberFormat="1" applyFont="1" applyBorder="1"/>
    <xf numFmtId="0" fontId="2" fillId="0" borderId="21" xfId="0" applyFont="1" applyBorder="1"/>
    <xf numFmtId="0" fontId="0" fillId="0" borderId="21" xfId="0" applyBorder="1"/>
    <xf numFmtId="49" fontId="2" fillId="0" borderId="3" xfId="0" applyNumberFormat="1" applyFont="1" applyBorder="1"/>
    <xf numFmtId="0" fontId="2" fillId="0" borderId="4" xfId="0" applyFont="1" applyBorder="1" applyAlignment="1">
      <alignment horizontal="center"/>
    </xf>
    <xf numFmtId="164" fontId="0" fillId="6" borderId="1" xfId="1" applyNumberFormat="1" applyFont="1" applyFill="1" applyBorder="1"/>
    <xf numFmtId="10" fontId="1" fillId="6" borderId="19" xfId="2" applyNumberFormat="1" applyFill="1" applyBorder="1"/>
    <xf numFmtId="10" fontId="1" fillId="6" borderId="9" xfId="2" applyNumberFormat="1" applyFill="1" applyBorder="1"/>
    <xf numFmtId="0" fontId="0" fillId="0" borderId="0" xfId="0" applyProtection="1"/>
    <xf numFmtId="0" fontId="4" fillId="0" borderId="0" xfId="0" applyFont="1" applyBorder="1" applyAlignment="1" applyProtection="1"/>
    <xf numFmtId="0" fontId="0" fillId="6" borderId="9" xfId="0" applyFill="1" applyBorder="1" applyProtection="1"/>
    <xf numFmtId="0" fontId="0" fillId="6" borderId="0" xfId="0" applyFill="1" applyBorder="1" applyProtection="1"/>
    <xf numFmtId="164" fontId="0" fillId="6" borderId="0" xfId="4" applyNumberFormat="1" applyFont="1" applyFill="1" applyBorder="1" applyProtection="1"/>
    <xf numFmtId="164" fontId="0" fillId="6" borderId="9" xfId="4" applyNumberFormat="1" applyFont="1" applyFill="1" applyBorder="1" applyProtection="1"/>
    <xf numFmtId="0" fontId="0" fillId="0" borderId="0" xfId="0" applyBorder="1" applyProtection="1"/>
    <xf numFmtId="164" fontId="0" fillId="6" borderId="1" xfId="4" applyNumberFormat="1" applyFont="1" applyFill="1" applyBorder="1" applyProtection="1"/>
    <xf numFmtId="164" fontId="0" fillId="6" borderId="10" xfId="4" applyNumberFormat="1" applyFont="1" applyFill="1" applyBorder="1" applyProtection="1"/>
    <xf numFmtId="164" fontId="0" fillId="6" borderId="11" xfId="4" applyNumberFormat="1" applyFont="1" applyFill="1" applyBorder="1" applyProtection="1"/>
    <xf numFmtId="164" fontId="5" fillId="3" borderId="14" xfId="4" applyNumberFormat="1" applyFont="1" applyFill="1" applyBorder="1" applyAlignment="1" applyProtection="1"/>
    <xf numFmtId="164" fontId="5" fillId="0" borderId="0" xfId="4" applyNumberFormat="1" applyFont="1" applyFill="1" applyBorder="1" applyAlignment="1" applyProtection="1"/>
    <xf numFmtId="0" fontId="1" fillId="0" borderId="0" xfId="2" applyProtection="1"/>
    <xf numFmtId="49" fontId="1" fillId="0" borderId="5" xfId="2" applyNumberFormat="1" applyBorder="1" applyProtection="1"/>
    <xf numFmtId="49" fontId="1" fillId="0" borderId="1" xfId="2" applyNumberFormat="1" applyBorder="1" applyProtection="1"/>
    <xf numFmtId="164" fontId="0" fillId="2" borderId="9" xfId="1" applyNumberFormat="1" applyFont="1" applyFill="1" applyBorder="1" applyProtection="1"/>
    <xf numFmtId="164" fontId="0" fillId="6" borderId="1" xfId="1" applyNumberFormat="1" applyFont="1" applyFill="1" applyBorder="1" applyProtection="1"/>
    <xf numFmtId="164" fontId="1" fillId="2" borderId="9" xfId="2" applyNumberFormat="1" applyFill="1" applyBorder="1" applyProtection="1"/>
    <xf numFmtId="0" fontId="1" fillId="0" borderId="19" xfId="2" applyBorder="1" applyProtection="1"/>
    <xf numFmtId="10" fontId="1" fillId="6" borderId="19" xfId="2" applyNumberFormat="1" applyFill="1" applyBorder="1" applyProtection="1"/>
    <xf numFmtId="164" fontId="0" fillId="2" borderId="19" xfId="1" applyNumberFormat="1" applyFont="1" applyFill="1" applyBorder="1" applyProtection="1"/>
    <xf numFmtId="164" fontId="1" fillId="2" borderId="19" xfId="2" applyNumberFormat="1" applyFill="1" applyBorder="1" applyProtection="1"/>
    <xf numFmtId="10" fontId="1" fillId="6" borderId="9" xfId="2" applyNumberFormat="1" applyFill="1" applyBorder="1" applyProtection="1"/>
    <xf numFmtId="49" fontId="1" fillId="0" borderId="3" xfId="2" applyNumberFormat="1" applyBorder="1" applyProtection="1"/>
    <xf numFmtId="0" fontId="1" fillId="0" borderId="3" xfId="2" applyBorder="1" applyProtection="1"/>
    <xf numFmtId="0" fontId="1" fillId="0" borderId="20" xfId="2" applyBorder="1" applyProtection="1"/>
    <xf numFmtId="0" fontId="1" fillId="0" borderId="21" xfId="2" applyBorder="1" applyProtection="1"/>
    <xf numFmtId="0" fontId="1" fillId="0" borderId="22" xfId="2" applyBorder="1" applyProtection="1"/>
    <xf numFmtId="0" fontId="1" fillId="0" borderId="4" xfId="2" applyBorder="1" applyProtection="1"/>
    <xf numFmtId="0" fontId="1" fillId="0" borderId="8" xfId="2" applyBorder="1" applyProtection="1"/>
    <xf numFmtId="0" fontId="4" fillId="4" borderId="9" xfId="0" applyFont="1" applyFill="1" applyBorder="1" applyProtection="1"/>
    <xf numFmtId="0" fontId="4" fillId="4" borderId="27" xfId="0" applyFont="1" applyFill="1" applyBorder="1" applyProtection="1"/>
    <xf numFmtId="0" fontId="4" fillId="4" borderId="26" xfId="0" applyFont="1" applyFill="1" applyBorder="1" applyProtection="1"/>
    <xf numFmtId="0" fontId="2" fillId="6" borderId="9" xfId="0" applyNumberFormat="1" applyFont="1" applyFill="1" applyBorder="1" applyAlignment="1" applyProtection="1"/>
    <xf numFmtId="0" fontId="4" fillId="6" borderId="24" xfId="0" applyFont="1" applyFill="1" applyBorder="1" applyProtection="1"/>
    <xf numFmtId="0" fontId="4" fillId="6" borderId="26" xfId="0" applyFont="1" applyFill="1" applyBorder="1" applyProtection="1"/>
    <xf numFmtId="0" fontId="2" fillId="6" borderId="26" xfId="0" applyFont="1" applyFill="1" applyBorder="1" applyProtection="1"/>
    <xf numFmtId="0" fontId="2" fillId="6" borderId="11" xfId="0" applyFont="1" applyFill="1" applyBorder="1" applyProtection="1"/>
    <xf numFmtId="0" fontId="1" fillId="6" borderId="19" xfId="2" applyFill="1" applyBorder="1" applyProtection="1"/>
    <xf numFmtId="0" fontId="1" fillId="6" borderId="9" xfId="2" applyFill="1" applyBorder="1" applyProtection="1"/>
    <xf numFmtId="0" fontId="1" fillId="6" borderId="10" xfId="2" applyFill="1" applyBorder="1" applyProtection="1"/>
    <xf numFmtId="0" fontId="1" fillId="6" borderId="1" xfId="2" applyFill="1" applyBorder="1" applyProtection="1">
      <protection locked="0"/>
    </xf>
    <xf numFmtId="164" fontId="1" fillId="6" borderId="9" xfId="2" applyNumberFormat="1" applyFill="1" applyBorder="1" applyProtection="1"/>
    <xf numFmtId="164" fontId="1" fillId="6" borderId="1" xfId="2" applyNumberFormat="1" applyFill="1" applyBorder="1" applyProtection="1"/>
    <xf numFmtId="164" fontId="1" fillId="6" borderId="0" xfId="2" applyNumberFormat="1" applyFill="1" applyBorder="1" applyProtection="1"/>
    <xf numFmtId="0" fontId="1" fillId="6" borderId="0" xfId="2" applyFill="1" applyBorder="1" applyProtection="1"/>
    <xf numFmtId="0" fontId="1" fillId="6" borderId="1" xfId="2" applyFill="1" applyBorder="1" applyProtection="1"/>
    <xf numFmtId="0" fontId="1" fillId="6" borderId="6" xfId="2" applyFill="1" applyBorder="1" applyProtection="1"/>
    <xf numFmtId="0" fontId="1" fillId="6" borderId="11" xfId="2" applyFill="1" applyBorder="1" applyProtection="1"/>
    <xf numFmtId="164" fontId="0" fillId="6" borderId="5" xfId="1" applyNumberFormat="1" applyFont="1" applyFill="1" applyBorder="1" applyProtection="1"/>
    <xf numFmtId="0" fontId="1" fillId="6" borderId="5" xfId="2" applyFill="1" applyBorder="1" applyProtection="1"/>
    <xf numFmtId="164" fontId="0" fillId="6" borderId="7" xfId="1" applyNumberFormat="1" applyFont="1" applyFill="1" applyBorder="1" applyProtection="1"/>
    <xf numFmtId="164" fontId="1" fillId="6" borderId="20" xfId="2" applyNumberFormat="1" applyFill="1" applyBorder="1" applyProtection="1"/>
    <xf numFmtId="164" fontId="1" fillId="6" borderId="19" xfId="2" applyNumberFormat="1" applyFill="1" applyBorder="1" applyProtection="1"/>
    <xf numFmtId="164" fontId="1" fillId="6" borderId="21" xfId="2" applyNumberFormat="1" applyFill="1" applyBorder="1" applyProtection="1"/>
    <xf numFmtId="0" fontId="1" fillId="6" borderId="21" xfId="2" applyFill="1" applyBorder="1" applyProtection="1"/>
    <xf numFmtId="0" fontId="1" fillId="6" borderId="6" xfId="2" applyFill="1" applyBorder="1"/>
    <xf numFmtId="0" fontId="1" fillId="6" borderId="11" xfId="2" applyFill="1" applyBorder="1"/>
    <xf numFmtId="0" fontId="1" fillId="6" borderId="5" xfId="2" applyFill="1" applyBorder="1"/>
    <xf numFmtId="164" fontId="0" fillId="6" borderId="11" xfId="1" applyNumberFormat="1" applyFont="1" applyFill="1" applyBorder="1"/>
    <xf numFmtId="164" fontId="0" fillId="6" borderId="5" xfId="1" applyNumberFormat="1" applyFont="1" applyFill="1" applyBorder="1"/>
    <xf numFmtId="164" fontId="0" fillId="6" borderId="7" xfId="1" applyNumberFormat="1" applyFont="1" applyFill="1" applyBorder="1"/>
    <xf numFmtId="164" fontId="1" fillId="6" borderId="11" xfId="2" applyNumberFormat="1" applyFill="1" applyBorder="1"/>
    <xf numFmtId="164" fontId="1" fillId="6" borderId="9" xfId="2" applyNumberFormat="1" applyFill="1" applyBorder="1"/>
    <xf numFmtId="164" fontId="1" fillId="6" borderId="20" xfId="2" applyNumberFormat="1" applyFill="1" applyBorder="1" applyProtection="1">
      <protection locked="0"/>
    </xf>
    <xf numFmtId="164" fontId="1" fillId="6" borderId="19" xfId="2" applyNumberFormat="1" applyFill="1" applyBorder="1" applyProtection="1">
      <protection locked="0"/>
    </xf>
    <xf numFmtId="164" fontId="1" fillId="6" borderId="21" xfId="2" applyNumberFormat="1" applyFill="1" applyBorder="1" applyProtection="1">
      <protection locked="0"/>
    </xf>
    <xf numFmtId="0" fontId="1" fillId="6" borderId="19" xfId="2" applyFill="1" applyBorder="1" applyProtection="1">
      <protection locked="0"/>
    </xf>
    <xf numFmtId="0" fontId="1" fillId="6" borderId="21" xfId="2" applyFill="1" applyBorder="1" applyProtection="1">
      <protection locked="0"/>
    </xf>
    <xf numFmtId="0" fontId="1" fillId="6" borderId="10" xfId="2" applyFill="1" applyBorder="1"/>
    <xf numFmtId="0" fontId="1" fillId="6" borderId="9" xfId="2" applyFill="1" applyBorder="1" applyProtection="1">
      <protection locked="0"/>
    </xf>
    <xf numFmtId="0" fontId="1" fillId="6" borderId="0" xfId="2" applyFill="1" applyBorder="1" applyProtection="1">
      <protection locked="0"/>
    </xf>
    <xf numFmtId="164" fontId="1" fillId="6" borderId="1" xfId="2" applyNumberFormat="1" applyFill="1" applyBorder="1" applyProtection="1">
      <protection locked="0"/>
    </xf>
    <xf numFmtId="164" fontId="1" fillId="6" borderId="9" xfId="2" applyNumberFormat="1" applyFill="1" applyBorder="1" applyProtection="1">
      <protection locked="0"/>
    </xf>
    <xf numFmtId="164" fontId="1" fillId="6" borderId="0" xfId="2" applyNumberFormat="1" applyFill="1" applyBorder="1" applyProtection="1">
      <protection locked="0"/>
    </xf>
    <xf numFmtId="0" fontId="1" fillId="4" borderId="10" xfId="2" applyFill="1" applyBorder="1" applyProtection="1">
      <protection locked="0"/>
    </xf>
    <xf numFmtId="164" fontId="0" fillId="6" borderId="11" xfId="1" applyNumberFormat="1" applyFont="1" applyFill="1" applyBorder="1" applyProtection="1"/>
    <xf numFmtId="0" fontId="2" fillId="6" borderId="24" xfId="0" applyFont="1" applyFill="1" applyBorder="1" applyProtection="1"/>
    <xf numFmtId="0" fontId="4" fillId="6" borderId="9" xfId="0" applyFont="1" applyFill="1" applyBorder="1" applyProtection="1"/>
    <xf numFmtId="0" fontId="4" fillId="6" borderId="2" xfId="0" applyFont="1" applyFill="1" applyBorder="1" applyProtection="1"/>
    <xf numFmtId="0" fontId="0" fillId="0" borderId="0" xfId="0" applyBorder="1" applyAlignment="1" applyProtection="1"/>
    <xf numFmtId="0" fontId="2" fillId="6" borderId="31" xfId="0" applyNumberFormat="1" applyFont="1" applyFill="1" applyBorder="1" applyAlignment="1" applyProtection="1"/>
    <xf numFmtId="0" fontId="2" fillId="6" borderId="25" xfId="0" applyNumberFormat="1" applyFont="1" applyFill="1" applyBorder="1" applyAlignment="1" applyProtection="1"/>
    <xf numFmtId="0" fontId="2" fillId="6" borderId="32" xfId="0" applyFont="1" applyFill="1" applyBorder="1" applyAlignment="1" applyProtection="1">
      <alignment horizontal="center"/>
    </xf>
    <xf numFmtId="0" fontId="2" fillId="6" borderId="25" xfId="0" applyFont="1" applyFill="1" applyBorder="1" applyAlignment="1" applyProtection="1">
      <alignment horizontal="center"/>
    </xf>
    <xf numFmtId="0" fontId="2" fillId="6" borderId="33" xfId="0" applyFont="1" applyFill="1" applyBorder="1" applyAlignment="1" applyProtection="1">
      <alignment horizontal="center"/>
    </xf>
    <xf numFmtId="0" fontId="2" fillId="6" borderId="34" xfId="0" applyFont="1" applyFill="1" applyBorder="1" applyProtection="1"/>
    <xf numFmtId="0" fontId="0" fillId="6" borderId="27" xfId="0" applyFill="1" applyBorder="1" applyProtection="1"/>
    <xf numFmtId="0" fontId="0" fillId="6" borderId="18" xfId="0" applyFill="1" applyBorder="1" applyProtection="1"/>
    <xf numFmtId="0" fontId="0" fillId="6" borderId="36" xfId="0" applyFill="1" applyBorder="1" applyProtection="1"/>
    <xf numFmtId="164" fontId="0" fillId="6" borderId="38" xfId="4" applyNumberFormat="1" applyFont="1" applyFill="1" applyBorder="1" applyProtection="1"/>
    <xf numFmtId="0" fontId="2" fillId="6" borderId="39" xfId="0" applyFont="1" applyFill="1" applyBorder="1" applyAlignment="1" applyProtection="1">
      <alignment horizontal="left"/>
    </xf>
    <xf numFmtId="0" fontId="0" fillId="6" borderId="38" xfId="0" applyFill="1" applyBorder="1" applyProtection="1"/>
    <xf numFmtId="164" fontId="0" fillId="6" borderId="40" xfId="4" applyNumberFormat="1" applyFont="1" applyFill="1" applyBorder="1" applyProtection="1"/>
    <xf numFmtId="0" fontId="2" fillId="6" borderId="41" xfId="0" applyFont="1" applyFill="1" applyBorder="1" applyAlignment="1" applyProtection="1">
      <alignment horizontal="left"/>
    </xf>
    <xf numFmtId="0" fontId="0" fillId="6" borderId="26" xfId="0" applyFill="1" applyBorder="1" applyProtection="1"/>
    <xf numFmtId="164" fontId="0" fillId="6" borderId="42" xfId="4" applyNumberFormat="1" applyFont="1" applyFill="1" applyBorder="1" applyProtection="1"/>
    <xf numFmtId="164" fontId="0" fillId="6" borderId="43" xfId="4" applyNumberFormat="1" applyFont="1" applyFill="1" applyBorder="1" applyProtection="1"/>
    <xf numFmtId="164" fontId="0" fillId="6" borderId="18" xfId="4" applyNumberFormat="1" applyFont="1" applyFill="1" applyBorder="1" applyProtection="1"/>
    <xf numFmtId="164" fontId="0" fillId="6" borderId="27" xfId="4" applyNumberFormat="1" applyFont="1" applyFill="1" applyBorder="1" applyProtection="1"/>
    <xf numFmtId="164" fontId="0" fillId="6" borderId="36" xfId="4" applyNumberFormat="1" applyFont="1" applyFill="1" applyBorder="1" applyProtection="1"/>
    <xf numFmtId="0" fontId="9" fillId="6" borderId="41" xfId="0" applyFont="1" applyFill="1" applyBorder="1" applyAlignment="1" applyProtection="1">
      <alignment horizontal="left"/>
    </xf>
    <xf numFmtId="0" fontId="4" fillId="6" borderId="44" xfId="0" applyFont="1" applyFill="1" applyBorder="1" applyProtection="1"/>
    <xf numFmtId="164" fontId="0" fillId="6" borderId="28" xfId="0" applyNumberFormat="1" applyFill="1" applyBorder="1" applyProtection="1"/>
    <xf numFmtId="164" fontId="0" fillId="6" borderId="24" xfId="0" applyNumberFormat="1" applyFill="1" applyBorder="1" applyProtection="1"/>
    <xf numFmtId="164" fontId="0" fillId="6" borderId="45" xfId="0" applyNumberFormat="1" applyFill="1" applyBorder="1" applyProtection="1"/>
    <xf numFmtId="0" fontId="0" fillId="4" borderId="38" xfId="0" applyFill="1" applyBorder="1" applyProtection="1">
      <protection locked="0"/>
    </xf>
    <xf numFmtId="0" fontId="4" fillId="4" borderId="39" xfId="0" applyFont="1" applyFill="1" applyBorder="1" applyProtection="1"/>
    <xf numFmtId="0" fontId="9" fillId="6" borderId="31" xfId="0" applyFont="1" applyFill="1" applyBorder="1" applyProtection="1"/>
    <xf numFmtId="0" fontId="4" fillId="4" borderId="34" xfId="0" applyFont="1" applyFill="1" applyBorder="1" applyProtection="1"/>
    <xf numFmtId="0" fontId="0" fillId="4" borderId="18" xfId="0" applyFill="1" applyBorder="1" applyProtection="1">
      <protection locked="0"/>
    </xf>
    <xf numFmtId="0" fontId="0" fillId="4" borderId="27" xfId="0" applyFill="1" applyBorder="1" applyProtection="1">
      <protection locked="0"/>
    </xf>
    <xf numFmtId="0" fontId="0" fillId="4" borderId="36" xfId="0" applyFill="1" applyBorder="1" applyProtection="1">
      <protection locked="0"/>
    </xf>
    <xf numFmtId="0" fontId="4" fillId="4" borderId="41" xfId="0" applyFont="1" applyFill="1" applyBorder="1" applyProtection="1"/>
    <xf numFmtId="0" fontId="9" fillId="6" borderId="41" xfId="0" applyFont="1" applyFill="1" applyBorder="1" applyProtection="1"/>
    <xf numFmtId="0" fontId="4" fillId="6" borderId="25" xfId="0" applyFont="1" applyFill="1" applyBorder="1" applyProtection="1"/>
    <xf numFmtId="0" fontId="0" fillId="4" borderId="34" xfId="0" applyFill="1" applyBorder="1" applyProtection="1"/>
    <xf numFmtId="0" fontId="0" fillId="4" borderId="39" xfId="0" applyFill="1" applyBorder="1" applyProtection="1"/>
    <xf numFmtId="0" fontId="0" fillId="4" borderId="41" xfId="0" applyFill="1" applyBorder="1" applyProtection="1"/>
    <xf numFmtId="0" fontId="9" fillId="6" borderId="34" xfId="0" applyFont="1" applyFill="1" applyBorder="1" applyProtection="1"/>
    <xf numFmtId="0" fontId="2" fillId="6" borderId="27" xfId="0" applyFont="1" applyFill="1" applyBorder="1" applyProtection="1"/>
    <xf numFmtId="0" fontId="9" fillId="6" borderId="39" xfId="0" applyFont="1" applyFill="1" applyBorder="1" applyProtection="1"/>
    <xf numFmtId="0" fontId="9" fillId="6" borderId="39" xfId="0" applyNumberFormat="1" applyFont="1" applyFill="1" applyBorder="1" applyAlignment="1" applyProtection="1"/>
    <xf numFmtId="0" fontId="9" fillId="6" borderId="39" xfId="0" applyFont="1" applyFill="1" applyBorder="1" applyAlignment="1" applyProtection="1">
      <alignment horizontal="left"/>
    </xf>
    <xf numFmtId="0" fontId="2" fillId="0" borderId="48" xfId="0" applyFont="1" applyBorder="1" applyProtection="1"/>
    <xf numFmtId="0" fontId="1" fillId="0" borderId="48" xfId="0" applyFont="1" applyBorder="1" applyProtection="1"/>
    <xf numFmtId="0" fontId="4" fillId="0" borderId="47" xfId="0" applyFont="1" applyBorder="1" applyAlignment="1" applyProtection="1"/>
    <xf numFmtId="49" fontId="1" fillId="0" borderId="48" xfId="0" applyNumberFormat="1" applyFont="1" applyBorder="1" applyProtection="1"/>
    <xf numFmtId="0" fontId="2" fillId="0" borderId="35" xfId="0" applyFont="1" applyBorder="1" applyProtection="1"/>
    <xf numFmtId="0" fontId="2" fillId="6" borderId="34" xfId="0" applyFont="1" applyFill="1" applyBorder="1" applyAlignment="1" applyProtection="1">
      <alignment horizontal="left"/>
    </xf>
    <xf numFmtId="165" fontId="10" fillId="6" borderId="30" xfId="0" applyNumberFormat="1" applyFont="1" applyFill="1" applyBorder="1" applyProtection="1"/>
    <xf numFmtId="0" fontId="0" fillId="6" borderId="29" xfId="0" applyFill="1" applyBorder="1" applyProtection="1"/>
    <xf numFmtId="165" fontId="10" fillId="6" borderId="28" xfId="0" applyNumberFormat="1" applyFont="1" applyFill="1" applyBorder="1" applyProtection="1"/>
    <xf numFmtId="164" fontId="10" fillId="6" borderId="19" xfId="1" applyNumberFormat="1" applyFont="1" applyFill="1" applyBorder="1" applyProtection="1"/>
    <xf numFmtId="0" fontId="1" fillId="6" borderId="20" xfId="0" applyFont="1" applyFill="1" applyBorder="1"/>
    <xf numFmtId="0" fontId="1" fillId="6" borderId="1" xfId="0" applyFont="1" applyFill="1" applyBorder="1"/>
    <xf numFmtId="0" fontId="1" fillId="6" borderId="1" xfId="0" applyFont="1" applyFill="1" applyBorder="1" applyAlignment="1">
      <alignment horizontal="left"/>
    </xf>
    <xf numFmtId="0" fontId="1" fillId="6" borderId="1" xfId="2" applyFont="1" applyFill="1" applyBorder="1"/>
    <xf numFmtId="0" fontId="4" fillId="6" borderId="1" xfId="0" applyFont="1" applyFill="1" applyBorder="1"/>
    <xf numFmtId="0" fontId="1" fillId="6" borderId="3" xfId="0" applyFont="1" applyFill="1" applyBorder="1"/>
    <xf numFmtId="164" fontId="0" fillId="6" borderId="16" xfId="4" applyNumberFormat="1" applyFont="1" applyFill="1" applyBorder="1" applyProtection="1"/>
    <xf numFmtId="0" fontId="0" fillId="4" borderId="16" xfId="0" applyFill="1" applyBorder="1" applyProtection="1">
      <protection locked="0"/>
    </xf>
    <xf numFmtId="0" fontId="0" fillId="4" borderId="26" xfId="0" applyFill="1" applyBorder="1" applyProtection="1">
      <protection locked="0"/>
    </xf>
    <xf numFmtId="0" fontId="0" fillId="4" borderId="17" xfId="0" applyFill="1" applyBorder="1" applyProtection="1">
      <protection locked="0"/>
    </xf>
    <xf numFmtId="164" fontId="0" fillId="6" borderId="29" xfId="4" applyNumberFormat="1" applyFont="1" applyFill="1" applyBorder="1" applyProtection="1"/>
    <xf numFmtId="164" fontId="0" fillId="6" borderId="26" xfId="4" applyNumberFormat="1" applyFont="1" applyFill="1" applyBorder="1" applyProtection="1"/>
    <xf numFmtId="164" fontId="0" fillId="6" borderId="52" xfId="4" applyNumberFormat="1" applyFont="1" applyFill="1" applyBorder="1" applyProtection="1"/>
    <xf numFmtId="165" fontId="10" fillId="6" borderId="29" xfId="0" applyNumberFormat="1" applyFont="1" applyFill="1" applyBorder="1" applyProtection="1"/>
    <xf numFmtId="164" fontId="0" fillId="6" borderId="17" xfId="4" applyNumberFormat="1" applyFont="1" applyFill="1" applyBorder="1" applyProtection="1"/>
    <xf numFmtId="0" fontId="2" fillId="6" borderId="39" xfId="0" applyFont="1" applyFill="1" applyBorder="1" applyAlignment="1" applyProtection="1">
      <alignment horizontal="left" indent="1"/>
    </xf>
    <xf numFmtId="0" fontId="2" fillId="6" borderId="41" xfId="0" applyFont="1" applyFill="1" applyBorder="1" applyAlignment="1" applyProtection="1">
      <alignment horizontal="left" indent="1"/>
    </xf>
    <xf numFmtId="0" fontId="1" fillId="0" borderId="48" xfId="0" applyFont="1" applyBorder="1" applyAlignment="1" applyProtection="1"/>
    <xf numFmtId="0" fontId="1" fillId="0" borderId="47" xfId="0" applyFont="1" applyBorder="1" applyProtection="1"/>
    <xf numFmtId="49" fontId="2" fillId="0" borderId="48" xfId="0" applyNumberFormat="1" applyFont="1" applyBorder="1" applyProtection="1"/>
    <xf numFmtId="0" fontId="2" fillId="0" borderId="35" xfId="0" applyFont="1" applyFill="1" applyBorder="1" applyProtection="1"/>
    <xf numFmtId="0" fontId="1" fillId="0" borderId="0" xfId="2" applyBorder="1" applyProtection="1"/>
    <xf numFmtId="0" fontId="1" fillId="6" borderId="13" xfId="2" applyFill="1" applyBorder="1" applyProtection="1"/>
    <xf numFmtId="0" fontId="1" fillId="6" borderId="24" xfId="2" applyFill="1" applyBorder="1" applyAlignment="1" applyProtection="1">
      <alignment horizontal="center"/>
    </xf>
    <xf numFmtId="0" fontId="2" fillId="6" borderId="24" xfId="2" applyFont="1" applyFill="1" applyBorder="1" applyAlignment="1" applyProtection="1">
      <alignment horizontal="center"/>
    </xf>
    <xf numFmtId="0" fontId="2" fillId="6" borderId="23" xfId="2" applyFont="1" applyFill="1" applyBorder="1" applyProtection="1"/>
    <xf numFmtId="0" fontId="1" fillId="6" borderId="50" xfId="2" applyFill="1" applyBorder="1" applyProtection="1"/>
    <xf numFmtId="0" fontId="1" fillId="4" borderId="39" xfId="2" applyFont="1" applyFill="1" applyBorder="1" applyProtection="1">
      <protection locked="0"/>
    </xf>
    <xf numFmtId="0" fontId="1" fillId="4" borderId="39" xfId="2" applyFill="1" applyBorder="1" applyProtection="1">
      <protection locked="0"/>
    </xf>
    <xf numFmtId="164" fontId="0" fillId="6" borderId="50" xfId="1" applyNumberFormat="1" applyFont="1" applyFill="1" applyBorder="1" applyProtection="1"/>
    <xf numFmtId="0" fontId="1" fillId="6" borderId="49" xfId="2" applyFont="1" applyFill="1" applyBorder="1" applyProtection="1"/>
    <xf numFmtId="0" fontId="1" fillId="6" borderId="39" xfId="2" applyFont="1" applyFill="1" applyBorder="1" applyProtection="1"/>
    <xf numFmtId="0" fontId="1" fillId="6" borderId="49" xfId="2" applyFill="1" applyBorder="1" applyProtection="1"/>
    <xf numFmtId="164" fontId="1" fillId="2" borderId="40" xfId="2" applyNumberFormat="1" applyFill="1" applyBorder="1" applyProtection="1"/>
    <xf numFmtId="0" fontId="1" fillId="6" borderId="39" xfId="2" applyFill="1" applyBorder="1" applyProtection="1"/>
    <xf numFmtId="0" fontId="1" fillId="6" borderId="37" xfId="2" applyFill="1" applyBorder="1" applyProtection="1"/>
    <xf numFmtId="0" fontId="1" fillId="6" borderId="53" xfId="2" applyFill="1" applyBorder="1" applyProtection="1"/>
    <xf numFmtId="164" fontId="1" fillId="2" borderId="26" xfId="2" applyNumberFormat="1" applyFill="1" applyBorder="1" applyProtection="1"/>
    <xf numFmtId="164" fontId="1" fillId="2" borderId="52" xfId="2" applyNumberFormat="1" applyFill="1" applyBorder="1" applyProtection="1"/>
    <xf numFmtId="0" fontId="2" fillId="6" borderId="45" xfId="2" applyFont="1" applyFill="1" applyBorder="1" applyAlignment="1" applyProtection="1">
      <alignment horizontal="center"/>
    </xf>
    <xf numFmtId="0" fontId="2" fillId="6" borderId="24" xfId="2" applyFont="1" applyFill="1" applyBorder="1" applyAlignment="1">
      <alignment horizontal="center"/>
    </xf>
    <xf numFmtId="0" fontId="2" fillId="6" borderId="45" xfId="2" applyFont="1" applyFill="1" applyBorder="1" applyAlignment="1">
      <alignment horizontal="center"/>
    </xf>
    <xf numFmtId="0" fontId="1" fillId="0" borderId="0" xfId="2" applyBorder="1"/>
    <xf numFmtId="0" fontId="1" fillId="6" borderId="13" xfId="2" applyFill="1" applyBorder="1"/>
    <xf numFmtId="0" fontId="1" fillId="6" borderId="24" xfId="2" applyFill="1" applyBorder="1" applyAlignment="1">
      <alignment horizontal="center"/>
    </xf>
    <xf numFmtId="0" fontId="2" fillId="6" borderId="23" xfId="2" applyFont="1" applyFill="1" applyBorder="1"/>
    <xf numFmtId="0" fontId="1" fillId="6" borderId="50" xfId="2" applyFill="1" applyBorder="1"/>
    <xf numFmtId="164" fontId="0" fillId="5" borderId="40" xfId="1" applyNumberFormat="1" applyFont="1" applyFill="1" applyBorder="1" applyProtection="1">
      <protection locked="0"/>
    </xf>
    <xf numFmtId="164" fontId="0" fillId="6" borderId="50" xfId="1" applyNumberFormat="1" applyFont="1" applyFill="1" applyBorder="1"/>
    <xf numFmtId="164" fontId="1" fillId="6" borderId="50" xfId="2" applyNumberFormat="1" applyFill="1" applyBorder="1"/>
    <xf numFmtId="0" fontId="1" fillId="6" borderId="49" xfId="2" applyFont="1" applyFill="1" applyBorder="1" applyProtection="1">
      <protection locked="0"/>
    </xf>
    <xf numFmtId="0" fontId="1" fillId="6" borderId="39" xfId="2" applyFont="1" applyFill="1" applyBorder="1" applyProtection="1">
      <protection locked="0"/>
    </xf>
    <xf numFmtId="0" fontId="1" fillId="6" borderId="49" xfId="2" applyFill="1" applyBorder="1"/>
    <xf numFmtId="164" fontId="1" fillId="2" borderId="40" xfId="2" applyNumberFormat="1" applyFill="1" applyBorder="1"/>
    <xf numFmtId="0" fontId="1" fillId="6" borderId="39" xfId="2" applyFill="1" applyBorder="1"/>
    <xf numFmtId="0" fontId="1" fillId="6" borderId="37" xfId="2" applyFill="1" applyBorder="1"/>
    <xf numFmtId="164" fontId="1" fillId="5" borderId="51" xfId="2" applyNumberFormat="1" applyFill="1" applyBorder="1" applyProtection="1">
      <protection locked="0"/>
    </xf>
    <xf numFmtId="164" fontId="1" fillId="2" borderId="50" xfId="2" applyNumberFormat="1" applyFill="1" applyBorder="1"/>
    <xf numFmtId="0" fontId="1" fillId="6" borderId="53" xfId="2" applyFill="1" applyBorder="1"/>
    <xf numFmtId="164" fontId="1" fillId="2" borderId="26" xfId="2" applyNumberFormat="1" applyFill="1" applyBorder="1"/>
    <xf numFmtId="164" fontId="1" fillId="2" borderId="52" xfId="2" applyNumberFormat="1" applyFill="1" applyBorder="1"/>
    <xf numFmtId="168" fontId="1" fillId="4" borderId="11" xfId="2" applyNumberFormat="1" applyFill="1" applyBorder="1" applyProtection="1">
      <protection locked="0"/>
    </xf>
    <xf numFmtId="10" fontId="4" fillId="6" borderId="11" xfId="0" applyNumberFormat="1" applyFont="1" applyFill="1" applyBorder="1" applyProtection="1"/>
    <xf numFmtId="0" fontId="0" fillId="6" borderId="42" xfId="0" applyFill="1" applyBorder="1" applyProtection="1"/>
    <xf numFmtId="0" fontId="2" fillId="0" borderId="15" xfId="0" applyFont="1" applyBorder="1" applyProtection="1"/>
    <xf numFmtId="0" fontId="2" fillId="0" borderId="15" xfId="0" applyFont="1" applyFill="1" applyBorder="1" applyProtection="1"/>
    <xf numFmtId="0" fontId="2" fillId="6" borderId="42" xfId="0" applyFont="1" applyFill="1" applyBorder="1" applyProtection="1"/>
    <xf numFmtId="164" fontId="0" fillId="6" borderId="25" xfId="4" applyNumberFormat="1" applyFont="1" applyFill="1" applyBorder="1" applyProtection="1"/>
    <xf numFmtId="164" fontId="0" fillId="6" borderId="24" xfId="4" applyNumberFormat="1" applyFont="1" applyFill="1" applyBorder="1" applyProtection="1"/>
    <xf numFmtId="164" fontId="0" fillId="6" borderId="33" xfId="4" applyNumberFormat="1" applyFont="1" applyFill="1" applyBorder="1" applyProtection="1"/>
    <xf numFmtId="164" fontId="0" fillId="6" borderId="45" xfId="4" applyNumberFormat="1" applyFont="1" applyFill="1" applyBorder="1" applyProtection="1"/>
    <xf numFmtId="164" fontId="0" fillId="6" borderId="50" xfId="4" applyNumberFormat="1" applyFont="1" applyFill="1" applyBorder="1" applyProtection="1"/>
    <xf numFmtId="0" fontId="1" fillId="6" borderId="55" xfId="2" applyFill="1" applyBorder="1" applyProtection="1"/>
    <xf numFmtId="164" fontId="1" fillId="6" borderId="42" xfId="2" applyNumberFormat="1" applyFill="1" applyBorder="1" applyProtection="1"/>
    <xf numFmtId="164" fontId="1" fillId="6" borderId="43" xfId="2" applyNumberFormat="1" applyFill="1" applyBorder="1" applyProtection="1"/>
    <xf numFmtId="0" fontId="1" fillId="6" borderId="56" xfId="2" applyFill="1" applyBorder="1" applyProtection="1"/>
    <xf numFmtId="0" fontId="1" fillId="6" borderId="24" xfId="2" applyFill="1" applyBorder="1" applyProtection="1"/>
    <xf numFmtId="0" fontId="1" fillId="6" borderId="45" xfId="2" applyFill="1" applyBorder="1" applyProtection="1"/>
    <xf numFmtId="164" fontId="1" fillId="2" borderId="42" xfId="2" applyNumberFormat="1" applyFill="1" applyBorder="1" applyProtection="1"/>
    <xf numFmtId="164" fontId="1" fillId="2" borderId="43" xfId="2" applyNumberFormat="1" applyFill="1" applyBorder="1" applyProtection="1"/>
    <xf numFmtId="0" fontId="9" fillId="6" borderId="44" xfId="2" applyFont="1" applyFill="1" applyBorder="1" applyProtection="1"/>
    <xf numFmtId="0" fontId="9" fillId="6" borderId="54" xfId="2" applyFont="1" applyFill="1" applyBorder="1" applyProtection="1"/>
    <xf numFmtId="0" fontId="9" fillId="6" borderId="41" xfId="2" applyFont="1" applyFill="1" applyBorder="1" applyProtection="1"/>
    <xf numFmtId="0" fontId="9" fillId="6" borderId="44" xfId="2" applyFont="1" applyFill="1" applyBorder="1"/>
    <xf numFmtId="0" fontId="9" fillId="6" borderId="23" xfId="2" applyFont="1" applyFill="1" applyBorder="1"/>
    <xf numFmtId="0" fontId="9" fillId="6" borderId="41" xfId="2" applyFont="1" applyFill="1" applyBorder="1"/>
    <xf numFmtId="0" fontId="1" fillId="6" borderId="39" xfId="0" applyFont="1" applyFill="1" applyBorder="1" applyProtection="1"/>
    <xf numFmtId="0" fontId="1" fillId="6" borderId="57" xfId="2" applyFill="1" applyBorder="1" applyProtection="1"/>
    <xf numFmtId="0" fontId="1" fillId="6" borderId="40" xfId="2" applyFill="1" applyBorder="1" applyProtection="1"/>
    <xf numFmtId="0" fontId="1" fillId="6" borderId="57" xfId="2" applyFill="1" applyBorder="1" applyProtection="1">
      <protection locked="0"/>
    </xf>
    <xf numFmtId="164" fontId="1" fillId="5" borderId="40" xfId="2" applyNumberFormat="1" applyFill="1" applyBorder="1" applyProtection="1">
      <protection locked="0"/>
    </xf>
    <xf numFmtId="0" fontId="1" fillId="5" borderId="40" xfId="2" applyFill="1" applyBorder="1" applyProtection="1">
      <protection locked="0"/>
    </xf>
    <xf numFmtId="0" fontId="1" fillId="6" borderId="40" xfId="2" applyFill="1" applyBorder="1" applyProtection="1">
      <protection locked="0"/>
    </xf>
    <xf numFmtId="0" fontId="1" fillId="5" borderId="51" xfId="2" applyFill="1" applyBorder="1" applyProtection="1">
      <protection locked="0"/>
    </xf>
    <xf numFmtId="0" fontId="1" fillId="6" borderId="0" xfId="0" applyFont="1" applyFill="1" applyBorder="1" applyAlignment="1">
      <alignment wrapText="1"/>
    </xf>
    <xf numFmtId="167" fontId="8" fillId="4" borderId="18" xfId="0" applyNumberFormat="1" applyFont="1" applyFill="1" applyBorder="1" applyAlignment="1" applyProtection="1">
      <alignment vertical="center"/>
      <protection locked="0"/>
    </xf>
    <xf numFmtId="167" fontId="8" fillId="4" borderId="0" xfId="0" applyNumberFormat="1" applyFont="1" applyFill="1" applyBorder="1" applyAlignment="1" applyProtection="1">
      <alignment vertical="center"/>
      <protection locked="0"/>
    </xf>
    <xf numFmtId="0" fontId="2" fillId="0" borderId="0" xfId="0" applyFont="1" applyBorder="1" applyAlignment="1">
      <alignment horizontal="center"/>
    </xf>
    <xf numFmtId="0" fontId="0" fillId="0" borderId="0" xfId="0" applyBorder="1"/>
    <xf numFmtId="166" fontId="1" fillId="7" borderId="0" xfId="0" applyNumberFormat="1" applyFont="1" applyFill="1" applyBorder="1" applyAlignment="1">
      <alignment horizontal="right" vertical="top" wrapText="1"/>
    </xf>
    <xf numFmtId="164" fontId="1" fillId="5" borderId="1" xfId="2" applyNumberFormat="1" applyFill="1" applyBorder="1" applyProtection="1">
      <protection locked="0"/>
    </xf>
    <xf numFmtId="0" fontId="7" fillId="6" borderId="5" xfId="0" applyFont="1" applyFill="1" applyBorder="1" applyAlignment="1">
      <alignment horizontal="center"/>
    </xf>
    <xf numFmtId="0" fontId="7" fillId="6" borderId="7" xfId="0" applyFont="1" applyFill="1" applyBorder="1" applyAlignment="1">
      <alignment horizontal="center"/>
    </xf>
    <xf numFmtId="0" fontId="1" fillId="0" borderId="21" xfId="2" applyBorder="1" applyAlignment="1">
      <alignment horizontal="center"/>
    </xf>
    <xf numFmtId="0" fontId="1" fillId="0" borderId="21" xfId="2" applyBorder="1" applyAlignment="1" applyProtection="1">
      <alignment horizontal="center"/>
    </xf>
    <xf numFmtId="0" fontId="5" fillId="3" borderId="12" xfId="0" applyFont="1" applyFill="1" applyBorder="1" applyAlignment="1" applyProtection="1">
      <alignment horizontal="left"/>
    </xf>
    <xf numFmtId="0" fontId="5" fillId="3" borderId="46" xfId="0" applyFont="1" applyFill="1" applyBorder="1" applyAlignment="1" applyProtection="1">
      <alignment horizontal="left"/>
    </xf>
    <xf numFmtId="3" fontId="4" fillId="4" borderId="27" xfId="0" applyNumberFormat="1" applyFont="1" applyFill="1" applyBorder="1" applyProtection="1"/>
    <xf numFmtId="3" fontId="0" fillId="4" borderId="18" xfId="0" applyNumberFormat="1" applyFill="1" applyBorder="1" applyProtection="1">
      <protection locked="0"/>
    </xf>
    <xf numFmtId="3" fontId="0" fillId="4" borderId="27" xfId="0" applyNumberFormat="1" applyFill="1" applyBorder="1" applyProtection="1">
      <protection locked="0"/>
    </xf>
    <xf numFmtId="3" fontId="0" fillId="4" borderId="36" xfId="0" applyNumberFormat="1" applyFill="1" applyBorder="1" applyProtection="1">
      <protection locked="0"/>
    </xf>
    <xf numFmtId="3" fontId="4" fillId="4" borderId="9" xfId="0" applyNumberFormat="1" applyFont="1" applyFill="1" applyBorder="1" applyProtection="1"/>
    <xf numFmtId="3" fontId="0" fillId="4" borderId="0" xfId="0" applyNumberFormat="1" applyFill="1" applyBorder="1" applyProtection="1">
      <protection locked="0"/>
    </xf>
    <xf numFmtId="3" fontId="0" fillId="4" borderId="9" xfId="0" applyNumberFormat="1" applyFill="1" applyBorder="1" applyProtection="1">
      <protection locked="0"/>
    </xf>
    <xf numFmtId="3" fontId="0" fillId="4" borderId="38" xfId="0" applyNumberFormat="1" applyFill="1" applyBorder="1" applyProtection="1">
      <protection locked="0"/>
    </xf>
    <xf numFmtId="3" fontId="4" fillId="4" borderId="26" xfId="0" applyNumberFormat="1" applyFont="1" applyFill="1" applyBorder="1" applyProtection="1"/>
    <xf numFmtId="3" fontId="0" fillId="4" borderId="16" xfId="0" applyNumberFormat="1" applyFill="1" applyBorder="1" applyProtection="1">
      <protection locked="0"/>
    </xf>
    <xf numFmtId="3" fontId="0" fillId="4" borderId="26" xfId="0" applyNumberFormat="1" applyFill="1" applyBorder="1" applyProtection="1">
      <protection locked="0"/>
    </xf>
    <xf numFmtId="3" fontId="0" fillId="4" borderId="17" xfId="0" applyNumberFormat="1" applyFill="1" applyBorder="1" applyProtection="1">
      <protection locked="0"/>
    </xf>
  </cellXfs>
  <cellStyles count="5">
    <cellStyle name="Euro" xfId="1"/>
    <cellStyle name="Prozent 2" xfId="3"/>
    <cellStyle name="Standard" xfId="0" builtinId="0"/>
    <cellStyle name="Standard 2" xfId="2"/>
    <cellStyle name="Währung" xfId="4"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85724</xdr:colOff>
      <xdr:row>0</xdr:row>
      <xdr:rowOff>76198</xdr:rowOff>
    </xdr:from>
    <xdr:to>
      <xdr:col>8</xdr:col>
      <xdr:colOff>57150</xdr:colOff>
      <xdr:row>28</xdr:row>
      <xdr:rowOff>95249</xdr:rowOff>
    </xdr:to>
    <xdr:sp macro="" textlink="">
      <xdr:nvSpPr>
        <xdr:cNvPr id="1025" name="Text Box 1"/>
        <xdr:cNvSpPr txBox="1">
          <a:spLocks noChangeArrowheads="1"/>
        </xdr:cNvSpPr>
      </xdr:nvSpPr>
      <xdr:spPr bwMode="auto">
        <a:xfrm>
          <a:off x="85724" y="76198"/>
          <a:ext cx="6067426" cy="4552951"/>
        </a:xfrm>
        <a:prstGeom prst="rect">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Aus- und Fortbildungszentrum</a:t>
          </a:r>
        </a:p>
        <a:p>
          <a:pPr algn="l" rtl="0">
            <a:defRPr sz="1000"/>
          </a:pPr>
          <a:r>
            <a:rPr lang="de-DE" sz="1000" b="1" i="0" u="none" strike="noStrike" baseline="0">
              <a:solidFill>
                <a:srgbClr val="000000"/>
              </a:solidFill>
              <a:latin typeface="Arial"/>
              <a:cs typeface="Arial"/>
            </a:rPr>
            <a:t>Excel-Vorlage für Barwertberechnungen</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Tabelle Grunddaten beinhaltet zentrale Vorgabewerte für die Berechnung der Tabellen Personalkosten_Büro, Personalkosten_Nicht-Büro und Barwerte. Überprüfen Sie diese Werte jährlich.</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Tabelle Personalkosten enthält die Personalkostendaten der Senatorin für Finanzen.</a:t>
          </a:r>
        </a:p>
        <a:p>
          <a:pPr algn="l" rtl="0">
            <a:defRPr sz="1000"/>
          </a:pPr>
          <a:r>
            <a:rPr lang="de-DE" sz="1000" b="0" i="0" u="none" strike="noStrike" baseline="0">
              <a:solidFill>
                <a:srgbClr val="000000"/>
              </a:solidFill>
              <a:latin typeface="Arial"/>
              <a:cs typeface="Arial"/>
            </a:rPr>
            <a:t>Diese kann jeweils mit aktuelleren Daten ergänzt werden.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Tabellen Personalkosten_Büro und Personalkosten_Nicht-Büro beziehen sich über eine SVerweis-Funktion auf die Werte in der zweiten Spalte der Tabelle der Personalkosten. Bei einer Aktualisierung der Personalkostendaten muss zuvor eine neue Spalte eingefügt werden.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Geben Sie in der Spalte B der beiden Tabellen zur Berechnung der Personalkosten die konkreten Besoldungs- bzw. Tarifbezeichnungen entsprechend der Tabelle Personalkosten (Spalte A) an.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Tabelle Barwerte übernimmt die Daten aus den Personalkostentabellen. Weitere Einnahmen und Ausgaben können hier berücksichtigt werden.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gelb gefärbten Felder enthalten geschützte Formeln. Die grau gefärbten Felder dienen der Eingabe von Zahlenwerten. Blau gefärbte Felder sind für die jahresbezogenen Formelbezüge gedacht. Tarifsteigerungen bei Personalkosten sind hierbei zu berücksichtigen.</a:t>
          </a:r>
        </a:p>
        <a:p>
          <a:pPr algn="l" rtl="0">
            <a:defRPr sz="1000"/>
          </a:pPr>
          <a:r>
            <a:rPr lang="de-DE" sz="1000" b="0" i="0" u="none" strike="noStrike" baseline="0">
              <a:solidFill>
                <a:srgbClr val="000000"/>
              </a:solidFill>
              <a:latin typeface="Arial"/>
              <a:cs typeface="Arial"/>
            </a:rPr>
            <a:t>Für die bearbeitbaren Zellen ist der Zellschutz bereits entfernt.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Es ist empfehlenswert, diese Excel-Datei als Excel- bzw. Mustervorlage zu speichern. Vorher sollten Sie jedoch den Blattschutz aktivieren.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Über Rückmeldungen zu Erfahrungen mit dieser Excelmappe würde ich mich freuen.</a:t>
          </a:r>
        </a:p>
        <a:p>
          <a:pPr marL="0" marR="0" indent="0" algn="l" defTabSz="914400" rtl="0" eaLnBrk="1" fontAlgn="auto" latinLnBrk="0" hangingPunct="1">
            <a:lnSpc>
              <a:spcPct val="100000"/>
            </a:lnSpc>
            <a:spcBef>
              <a:spcPts val="0"/>
            </a:spcBef>
            <a:spcAft>
              <a:spcPts val="0"/>
            </a:spcAft>
            <a:buClrTx/>
            <a:buSzTx/>
            <a:buFontTx/>
            <a:buNone/>
            <a:tabLst/>
            <a:defRPr sz="1000"/>
          </a:pPr>
          <a:r>
            <a:rPr lang="de-DE" sz="1200" b="0" i="0" baseline="0">
              <a:effectLst/>
              <a:latin typeface="+mn-lt"/>
              <a:ea typeface="+mn-ea"/>
              <a:cs typeface="+mn-cs"/>
            </a:rPr>
            <a:t>Torsten Hentrop, Aus- und Fortbildungszentrum</a:t>
          </a:r>
          <a:endParaRPr lang="de-DE" sz="1200">
            <a:effectLst/>
          </a:endParaRPr>
        </a:p>
        <a:p>
          <a:pPr algn="l" rtl="0">
            <a:defRPr sz="1000"/>
          </a:pP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235324</xdr:colOff>
      <xdr:row>56</xdr:row>
      <xdr:rowOff>11206</xdr:rowOff>
    </xdr:from>
    <xdr:to>
      <xdr:col>5</xdr:col>
      <xdr:colOff>280147</xdr:colOff>
      <xdr:row>59</xdr:row>
      <xdr:rowOff>56029</xdr:rowOff>
    </xdr:to>
    <xdr:sp macro="" textlink="">
      <xdr:nvSpPr>
        <xdr:cNvPr id="2" name="Textfeld 1"/>
        <xdr:cNvSpPr txBox="1"/>
      </xdr:nvSpPr>
      <xdr:spPr>
        <a:xfrm>
          <a:off x="481853" y="9726706"/>
          <a:ext cx="4347882" cy="515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Hinweis:</a:t>
          </a:r>
          <a:r>
            <a:rPr lang="de-DE" sz="1100" baseline="0"/>
            <a:t> </a:t>
          </a:r>
        </a:p>
        <a:p>
          <a:r>
            <a:rPr lang="de-DE" sz="1100" baseline="0"/>
            <a:t>Beihilfe wird nach Beschäftigtenanzahl und nicht nach VZÄ berechnet.</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56</xdr:row>
      <xdr:rowOff>0</xdr:rowOff>
    </xdr:from>
    <xdr:to>
      <xdr:col>5</xdr:col>
      <xdr:colOff>56029</xdr:colOff>
      <xdr:row>59</xdr:row>
      <xdr:rowOff>44823</xdr:rowOff>
    </xdr:to>
    <xdr:sp macro="" textlink="">
      <xdr:nvSpPr>
        <xdr:cNvPr id="2" name="Textfeld 1"/>
        <xdr:cNvSpPr txBox="1"/>
      </xdr:nvSpPr>
      <xdr:spPr>
        <a:xfrm>
          <a:off x="246529" y="9715500"/>
          <a:ext cx="4347882" cy="515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Hinweis:</a:t>
          </a:r>
          <a:r>
            <a:rPr lang="de-DE" sz="1100" baseline="0"/>
            <a:t> </a:t>
          </a:r>
        </a:p>
        <a:p>
          <a:r>
            <a:rPr lang="de-DE" sz="1100" baseline="0"/>
            <a:t>Beihilfe wird nach Beschäftigtenanzahl und nicht nach VZÄ berechnet.</a:t>
          </a:r>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2" sqref="E32"/>
    </sheetView>
  </sheetViews>
  <sheetFormatPr baseColWidth="10" defaultRowHeight="12.75" x14ac:dyDescent="0.2"/>
  <sheetData/>
  <phoneticPr fontId="3" type="noConversion"/>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zoomScale="115" zoomScaleNormal="115" workbookViewId="0">
      <selection activeCell="B17" sqref="B17"/>
    </sheetView>
  </sheetViews>
  <sheetFormatPr baseColWidth="10" defaultRowHeight="12.75" x14ac:dyDescent="0.2"/>
  <cols>
    <col min="1" max="1" width="46.5703125" style="34" customWidth="1"/>
    <col min="2" max="2" width="13.42578125" style="34" customWidth="1"/>
    <col min="3" max="16384" width="11.42578125" style="34"/>
  </cols>
  <sheetData>
    <row r="1" spans="1:2" ht="18" x14ac:dyDescent="0.25">
      <c r="A1" s="285" t="s">
        <v>158</v>
      </c>
      <c r="B1" s="286"/>
    </row>
    <row r="2" spans="1:2" x14ac:dyDescent="0.2">
      <c r="A2" s="184" t="s">
        <v>170</v>
      </c>
      <c r="B2" s="35">
        <v>2015</v>
      </c>
    </row>
    <row r="3" spans="1:2" ht="17.25" customHeight="1" x14ac:dyDescent="0.2">
      <c r="A3" s="185" t="s">
        <v>168</v>
      </c>
      <c r="B3" s="36"/>
    </row>
    <row r="4" spans="1:2" ht="14.25" customHeight="1" x14ac:dyDescent="0.2">
      <c r="A4" s="186" t="s">
        <v>165</v>
      </c>
      <c r="B4" s="37">
        <v>85</v>
      </c>
    </row>
    <row r="5" spans="1:2" x14ac:dyDescent="0.2">
      <c r="A5" s="186" t="s">
        <v>166</v>
      </c>
      <c r="B5" s="37">
        <v>1781</v>
      </c>
    </row>
    <row r="6" spans="1:2" x14ac:dyDescent="0.2">
      <c r="A6" s="186" t="s">
        <v>167</v>
      </c>
      <c r="B6" s="37">
        <v>2853</v>
      </c>
    </row>
    <row r="7" spans="1:2" x14ac:dyDescent="0.2">
      <c r="A7" s="186" t="s">
        <v>169</v>
      </c>
      <c r="B7" s="37">
        <v>44</v>
      </c>
    </row>
    <row r="8" spans="1:2" ht="23.25" customHeight="1" x14ac:dyDescent="0.2">
      <c r="A8" s="187" t="s">
        <v>35</v>
      </c>
      <c r="B8" s="38">
        <v>0.3</v>
      </c>
    </row>
    <row r="9" spans="1:2" x14ac:dyDescent="0.2">
      <c r="A9" s="187" t="s">
        <v>8</v>
      </c>
      <c r="B9" s="38">
        <v>0.1429</v>
      </c>
    </row>
    <row r="10" spans="1:2" x14ac:dyDescent="0.2">
      <c r="A10" s="187" t="s">
        <v>9</v>
      </c>
      <c r="B10" s="38">
        <v>1.1000000000000001E-3</v>
      </c>
    </row>
    <row r="11" spans="1:2" x14ac:dyDescent="0.2">
      <c r="A11" s="187" t="s">
        <v>10</v>
      </c>
      <c r="B11" s="38">
        <v>8.0000000000000002E-3</v>
      </c>
    </row>
    <row r="12" spans="1:2" ht="20.25" customHeight="1" x14ac:dyDescent="0.2">
      <c r="A12" s="186" t="s">
        <v>160</v>
      </c>
      <c r="B12" s="39">
        <v>0.2</v>
      </c>
    </row>
    <row r="13" spans="1:2" x14ac:dyDescent="0.2">
      <c r="A13" s="186" t="s">
        <v>161</v>
      </c>
      <c r="B13" s="39">
        <v>0.15</v>
      </c>
    </row>
    <row r="14" spans="1:2" ht="21.75" customHeight="1" x14ac:dyDescent="0.2">
      <c r="A14" s="188" t="s">
        <v>123</v>
      </c>
      <c r="B14" s="40">
        <v>0.1</v>
      </c>
    </row>
    <row r="15" spans="1:2" ht="24.75" customHeight="1" x14ac:dyDescent="0.2">
      <c r="A15" s="185" t="s">
        <v>15</v>
      </c>
      <c r="B15" s="37">
        <v>10200</v>
      </c>
    </row>
    <row r="16" spans="1:2" ht="21" customHeight="1" x14ac:dyDescent="0.2">
      <c r="A16" s="189" t="s">
        <v>171</v>
      </c>
      <c r="B16" s="41">
        <v>1.9199999999999998E-2</v>
      </c>
    </row>
    <row r="18" spans="1:1" ht="25.5" x14ac:dyDescent="0.2">
      <c r="A18" s="278" t="s">
        <v>208</v>
      </c>
    </row>
  </sheetData>
  <mergeCells count="1">
    <mergeCell ref="A1:B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zoomScaleNormal="100" workbookViewId="0">
      <pane ySplit="2" topLeftCell="A3" activePane="bottomLeft" state="frozen"/>
      <selection pane="bottomLeft" activeCell="K11" sqref="K11"/>
    </sheetView>
  </sheetViews>
  <sheetFormatPr baseColWidth="10" defaultRowHeight="12.75" x14ac:dyDescent="0.2"/>
  <cols>
    <col min="1" max="1" width="17.140625" customWidth="1"/>
  </cols>
  <sheetData>
    <row r="1" spans="1:7" x14ac:dyDescent="0.2">
      <c r="A1" s="42" t="s">
        <v>36</v>
      </c>
      <c r="C1" s="282"/>
      <c r="D1" s="44"/>
      <c r="E1" s="44"/>
      <c r="F1" s="44"/>
      <c r="G1" s="43"/>
    </row>
    <row r="2" spans="1:7" x14ac:dyDescent="0.2">
      <c r="A2" s="45" t="s">
        <v>37</v>
      </c>
      <c r="B2" s="281" t="s">
        <v>212</v>
      </c>
      <c r="C2" s="281" t="s">
        <v>211</v>
      </c>
      <c r="D2" s="46" t="s">
        <v>125</v>
      </c>
      <c r="E2" s="46" t="s">
        <v>124</v>
      </c>
      <c r="F2" s="46" t="s">
        <v>39</v>
      </c>
      <c r="G2" s="46" t="s">
        <v>38</v>
      </c>
    </row>
    <row r="3" spans="1:7" x14ac:dyDescent="0.2">
      <c r="A3" s="30" t="s">
        <v>40</v>
      </c>
      <c r="B3" s="283">
        <v>0</v>
      </c>
      <c r="C3" s="32">
        <v>0</v>
      </c>
      <c r="D3" s="32">
        <v>0</v>
      </c>
      <c r="E3" s="32">
        <v>0</v>
      </c>
      <c r="F3" s="31">
        <v>0</v>
      </c>
      <c r="G3" s="31">
        <v>0</v>
      </c>
    </row>
    <row r="4" spans="1:7" x14ac:dyDescent="0.2">
      <c r="A4" s="33" t="s">
        <v>126</v>
      </c>
      <c r="B4" s="283">
        <v>23359</v>
      </c>
      <c r="C4" s="32">
        <v>23304</v>
      </c>
      <c r="D4" s="32">
        <v>22518</v>
      </c>
      <c r="E4" s="32">
        <v>22000</v>
      </c>
      <c r="F4" s="32">
        <v>21433</v>
      </c>
      <c r="G4" s="32">
        <v>21205</v>
      </c>
    </row>
    <row r="5" spans="1:7" x14ac:dyDescent="0.2">
      <c r="A5" s="33" t="s">
        <v>127</v>
      </c>
      <c r="B5" s="283">
        <v>20098</v>
      </c>
      <c r="C5" s="32">
        <v>20071</v>
      </c>
      <c r="D5" s="32">
        <v>19344</v>
      </c>
      <c r="E5" s="32">
        <v>18829</v>
      </c>
      <c r="F5" s="32">
        <v>18334</v>
      </c>
      <c r="G5" s="32">
        <v>18154</v>
      </c>
    </row>
    <row r="6" spans="1:7" x14ac:dyDescent="0.2">
      <c r="A6" s="33" t="s">
        <v>128</v>
      </c>
      <c r="B6" s="283">
        <v>44890</v>
      </c>
      <c r="C6" s="32">
        <v>44176</v>
      </c>
      <c r="D6" s="32">
        <v>42404</v>
      </c>
      <c r="E6" s="32">
        <v>42104</v>
      </c>
      <c r="F6" s="32">
        <v>41326</v>
      </c>
      <c r="G6" s="32">
        <v>40855</v>
      </c>
    </row>
    <row r="7" spans="1:7" x14ac:dyDescent="0.2">
      <c r="A7" s="33" t="s">
        <v>129</v>
      </c>
      <c r="B7" s="283">
        <v>48448</v>
      </c>
      <c r="C7" s="32">
        <v>46710</v>
      </c>
      <c r="D7" s="32">
        <v>45915</v>
      </c>
      <c r="E7" s="32">
        <v>45469</v>
      </c>
      <c r="F7" s="32">
        <v>44497</v>
      </c>
      <c r="G7" s="32">
        <v>44008</v>
      </c>
    </row>
    <row r="8" spans="1:7" x14ac:dyDescent="0.2">
      <c r="A8" s="33" t="s">
        <v>130</v>
      </c>
      <c r="B8" s="283">
        <v>48274</v>
      </c>
      <c r="C8" s="32">
        <v>46517</v>
      </c>
      <c r="D8" s="32">
        <v>45845</v>
      </c>
      <c r="E8" s="32">
        <v>45159</v>
      </c>
      <c r="F8" s="32">
        <v>44625</v>
      </c>
      <c r="G8" s="32">
        <v>44413</v>
      </c>
    </row>
    <row r="9" spans="1:7" x14ac:dyDescent="0.2">
      <c r="A9" s="33" t="s">
        <v>131</v>
      </c>
      <c r="B9" s="283">
        <v>53474</v>
      </c>
      <c r="C9" s="32">
        <v>49196</v>
      </c>
      <c r="D9" s="32">
        <v>48470</v>
      </c>
      <c r="E9" s="32">
        <v>47674</v>
      </c>
      <c r="F9" s="32">
        <v>47500</v>
      </c>
      <c r="G9" s="32">
        <v>47370</v>
      </c>
    </row>
    <row r="10" spans="1:7" x14ac:dyDescent="0.2">
      <c r="A10" s="33" t="s">
        <v>132</v>
      </c>
      <c r="B10" s="283">
        <v>15378</v>
      </c>
      <c r="C10" s="32">
        <v>15004</v>
      </c>
      <c r="D10" s="32">
        <v>14311</v>
      </c>
      <c r="E10" s="32">
        <v>14395</v>
      </c>
      <c r="F10" s="32">
        <v>14145</v>
      </c>
      <c r="G10" s="32">
        <v>13925</v>
      </c>
    </row>
    <row r="11" spans="1:7" x14ac:dyDescent="0.2">
      <c r="A11" s="33" t="s">
        <v>133</v>
      </c>
      <c r="B11" s="283">
        <v>53731</v>
      </c>
      <c r="C11" s="32">
        <v>51140</v>
      </c>
      <c r="D11" s="32">
        <v>51266</v>
      </c>
      <c r="E11" s="32">
        <v>50488</v>
      </c>
      <c r="F11" s="32">
        <v>49947</v>
      </c>
      <c r="G11" s="32">
        <v>49755</v>
      </c>
    </row>
    <row r="12" spans="1:7" x14ac:dyDescent="0.2">
      <c r="A12" s="33" t="s">
        <v>134</v>
      </c>
      <c r="B12" s="283">
        <v>16205</v>
      </c>
      <c r="C12" s="32">
        <v>15968</v>
      </c>
      <c r="D12" s="32">
        <v>15203</v>
      </c>
      <c r="E12" s="32">
        <v>15271</v>
      </c>
      <c r="F12" s="32">
        <v>14939</v>
      </c>
      <c r="G12" s="32">
        <v>14612</v>
      </c>
    </row>
    <row r="13" spans="1:7" x14ac:dyDescent="0.2">
      <c r="A13" s="33" t="s">
        <v>135</v>
      </c>
      <c r="B13" s="283">
        <v>56320</v>
      </c>
      <c r="C13" s="32">
        <v>52893</v>
      </c>
      <c r="D13" s="32">
        <v>52750</v>
      </c>
      <c r="E13" s="32">
        <v>52014</v>
      </c>
      <c r="F13" s="32">
        <v>51339</v>
      </c>
      <c r="G13" s="32">
        <v>51110</v>
      </c>
    </row>
    <row r="14" spans="1:7" x14ac:dyDescent="0.2">
      <c r="A14" s="33" t="s">
        <v>136</v>
      </c>
      <c r="B14" s="283">
        <v>61144</v>
      </c>
      <c r="C14" s="32">
        <v>57788</v>
      </c>
      <c r="D14" s="32">
        <v>57775</v>
      </c>
      <c r="E14" s="32">
        <v>56892</v>
      </c>
      <c r="F14" s="32">
        <v>56130</v>
      </c>
      <c r="G14" s="32">
        <v>55893</v>
      </c>
    </row>
    <row r="15" spans="1:7" x14ac:dyDescent="0.2">
      <c r="A15" s="33" t="s">
        <v>137</v>
      </c>
      <c r="B15" s="283">
        <v>60995</v>
      </c>
      <c r="C15" s="32">
        <v>57119</v>
      </c>
      <c r="D15" s="32">
        <v>57648</v>
      </c>
      <c r="E15" s="32">
        <v>57327</v>
      </c>
      <c r="F15" s="32">
        <v>56125</v>
      </c>
      <c r="G15" s="32">
        <v>55748</v>
      </c>
    </row>
    <row r="16" spans="1:7" x14ac:dyDescent="0.2">
      <c r="A16" s="33" t="s">
        <v>138</v>
      </c>
      <c r="B16" s="283">
        <v>69267</v>
      </c>
      <c r="C16" s="32">
        <v>65504</v>
      </c>
      <c r="D16" s="32">
        <v>65291</v>
      </c>
      <c r="E16" s="32">
        <v>64182</v>
      </c>
      <c r="F16" s="32">
        <v>63670</v>
      </c>
      <c r="G16" s="32">
        <v>63519</v>
      </c>
    </row>
    <row r="17" spans="1:7" x14ac:dyDescent="0.2">
      <c r="A17" s="33" t="s">
        <v>139</v>
      </c>
      <c r="B17" s="283">
        <v>70220</v>
      </c>
      <c r="C17" s="32">
        <v>65434</v>
      </c>
      <c r="D17" s="32">
        <v>64755</v>
      </c>
      <c r="E17" s="32">
        <v>64731</v>
      </c>
      <c r="F17" s="32">
        <v>64631</v>
      </c>
      <c r="G17" s="32">
        <v>64371</v>
      </c>
    </row>
    <row r="18" spans="1:7" x14ac:dyDescent="0.2">
      <c r="A18" s="33" t="s">
        <v>140</v>
      </c>
      <c r="B18" s="283">
        <v>77225</v>
      </c>
      <c r="C18" s="32">
        <v>73462</v>
      </c>
      <c r="D18" s="32">
        <v>73437</v>
      </c>
      <c r="E18" s="32">
        <v>71893</v>
      </c>
      <c r="F18" s="32">
        <v>71096</v>
      </c>
      <c r="G18" s="32">
        <v>70801</v>
      </c>
    </row>
    <row r="19" spans="1:7" x14ac:dyDescent="0.2">
      <c r="A19" s="33" t="s">
        <v>141</v>
      </c>
      <c r="B19" s="283">
        <v>78365</v>
      </c>
      <c r="C19" s="32">
        <v>0</v>
      </c>
      <c r="D19" s="32">
        <v>69480</v>
      </c>
      <c r="E19" s="32">
        <v>68438</v>
      </c>
      <c r="F19" s="32">
        <v>71096</v>
      </c>
      <c r="G19" s="32">
        <v>70801</v>
      </c>
    </row>
    <row r="20" spans="1:7" x14ac:dyDescent="0.2">
      <c r="A20" s="33" t="s">
        <v>142</v>
      </c>
      <c r="B20" s="283">
        <v>28082</v>
      </c>
      <c r="C20" s="32">
        <v>30096</v>
      </c>
      <c r="D20" s="32">
        <v>28131</v>
      </c>
      <c r="E20" s="32">
        <v>27974</v>
      </c>
      <c r="F20" s="32">
        <v>27134</v>
      </c>
      <c r="G20" s="32">
        <v>26477</v>
      </c>
    </row>
    <row r="21" spans="1:7" x14ac:dyDescent="0.2">
      <c r="A21" s="33" t="s">
        <v>143</v>
      </c>
      <c r="B21" s="283">
        <v>32054</v>
      </c>
      <c r="C21" s="32">
        <v>31785</v>
      </c>
      <c r="D21" s="32">
        <v>30426</v>
      </c>
      <c r="E21" s="32">
        <v>30011</v>
      </c>
      <c r="F21" s="32">
        <v>29385</v>
      </c>
      <c r="G21" s="32">
        <v>28853</v>
      </c>
    </row>
    <row r="22" spans="1:7" x14ac:dyDescent="0.2">
      <c r="A22" s="33" t="s">
        <v>144</v>
      </c>
      <c r="B22" s="283">
        <v>26777</v>
      </c>
      <c r="C22" s="32">
        <v>26747</v>
      </c>
      <c r="D22" s="32">
        <v>25784</v>
      </c>
      <c r="E22" s="32">
        <v>25982</v>
      </c>
      <c r="F22" s="32">
        <v>25507</v>
      </c>
      <c r="G22" s="32">
        <v>24782</v>
      </c>
    </row>
    <row r="23" spans="1:7" x14ac:dyDescent="0.2">
      <c r="A23" s="33" t="s">
        <v>145</v>
      </c>
      <c r="B23" s="283">
        <v>16314</v>
      </c>
      <c r="C23" s="32">
        <v>15793</v>
      </c>
      <c r="D23" s="32">
        <v>11850</v>
      </c>
      <c r="E23" s="32">
        <v>13178</v>
      </c>
      <c r="F23" s="32">
        <v>14652</v>
      </c>
      <c r="G23" s="32">
        <v>14119</v>
      </c>
    </row>
    <row r="24" spans="1:7" x14ac:dyDescent="0.2">
      <c r="A24" s="33" t="s">
        <v>146</v>
      </c>
      <c r="B24" s="283">
        <v>32434</v>
      </c>
      <c r="C24" s="32">
        <v>32204</v>
      </c>
      <c r="D24" s="32">
        <v>31860</v>
      </c>
      <c r="E24" s="32">
        <v>31507</v>
      </c>
      <c r="F24" s="32">
        <v>31019</v>
      </c>
      <c r="G24" s="32">
        <v>30036</v>
      </c>
    </row>
    <row r="25" spans="1:7" x14ac:dyDescent="0.2">
      <c r="A25" s="33" t="s">
        <v>147</v>
      </c>
      <c r="B25" s="283">
        <v>33338</v>
      </c>
      <c r="C25" s="32">
        <v>32757</v>
      </c>
      <c r="D25" s="32">
        <v>31171</v>
      </c>
      <c r="E25" s="32">
        <v>31020</v>
      </c>
      <c r="F25" s="32">
        <v>30970</v>
      </c>
      <c r="G25" s="32">
        <v>30235</v>
      </c>
    </row>
    <row r="26" spans="1:7" x14ac:dyDescent="0.2">
      <c r="A26" s="33" t="s">
        <v>148</v>
      </c>
      <c r="B26" s="283">
        <v>37208</v>
      </c>
      <c r="C26" s="32">
        <v>36683</v>
      </c>
      <c r="D26" s="32">
        <v>34901</v>
      </c>
      <c r="E26" s="32">
        <v>34660</v>
      </c>
      <c r="F26" s="32">
        <v>34227</v>
      </c>
      <c r="G26" s="32">
        <v>33508</v>
      </c>
    </row>
    <row r="27" spans="1:7" x14ac:dyDescent="0.2">
      <c r="A27" s="33" t="s">
        <v>149</v>
      </c>
      <c r="B27" s="283">
        <v>36968</v>
      </c>
      <c r="C27" s="32">
        <v>36914</v>
      </c>
      <c r="D27" s="32">
        <v>35703</v>
      </c>
      <c r="E27" s="32">
        <v>35659</v>
      </c>
      <c r="F27" s="32">
        <v>35123</v>
      </c>
      <c r="G27" s="32">
        <v>34749</v>
      </c>
    </row>
    <row r="28" spans="1:7" x14ac:dyDescent="0.2">
      <c r="A28" s="33" t="s">
        <v>150</v>
      </c>
      <c r="B28" s="283">
        <v>13164</v>
      </c>
      <c r="C28" s="32">
        <v>13288</v>
      </c>
      <c r="D28" s="32">
        <v>12762</v>
      </c>
      <c r="E28" s="32">
        <v>12560</v>
      </c>
      <c r="F28" s="32">
        <v>12462</v>
      </c>
      <c r="G28" s="32">
        <v>12208</v>
      </c>
    </row>
    <row r="29" spans="1:7" x14ac:dyDescent="0.2">
      <c r="A29" s="33" t="s">
        <v>151</v>
      </c>
      <c r="B29" s="283">
        <v>42493</v>
      </c>
      <c r="C29" s="32">
        <v>41779</v>
      </c>
      <c r="D29" s="32">
        <v>39813</v>
      </c>
      <c r="E29" s="32">
        <v>39502</v>
      </c>
      <c r="F29" s="32">
        <v>38704</v>
      </c>
      <c r="G29" s="32">
        <v>38263</v>
      </c>
    </row>
    <row r="30" spans="1:7" x14ac:dyDescent="0.2">
      <c r="A30" s="33" t="s">
        <v>41</v>
      </c>
      <c r="B30" s="283">
        <v>14131</v>
      </c>
      <c r="C30" s="32">
        <v>14047</v>
      </c>
      <c r="D30" s="32">
        <v>13191</v>
      </c>
      <c r="E30" s="32">
        <v>12615</v>
      </c>
      <c r="F30" s="32">
        <v>12330</v>
      </c>
      <c r="G30" s="32">
        <v>12127</v>
      </c>
    </row>
    <row r="31" spans="1:7" x14ac:dyDescent="0.2">
      <c r="A31" s="33" t="s">
        <v>42</v>
      </c>
      <c r="B31" s="283">
        <v>82364</v>
      </c>
      <c r="C31" s="32">
        <v>78937</v>
      </c>
      <c r="D31" s="32">
        <v>78226</v>
      </c>
      <c r="E31" s="32">
        <v>76321</v>
      </c>
      <c r="F31" s="32">
        <v>75712</v>
      </c>
      <c r="G31" s="32">
        <v>75649</v>
      </c>
    </row>
    <row r="32" spans="1:7" x14ac:dyDescent="0.2">
      <c r="A32" s="33" t="s">
        <v>43</v>
      </c>
      <c r="B32" s="283">
        <v>87552</v>
      </c>
      <c r="C32" s="32">
        <v>83615</v>
      </c>
      <c r="D32" s="32">
        <v>83513</v>
      </c>
      <c r="E32" s="32">
        <v>81812</v>
      </c>
      <c r="F32" s="32">
        <v>80215</v>
      </c>
      <c r="G32" s="32">
        <v>79817</v>
      </c>
    </row>
    <row r="33" spans="1:7" x14ac:dyDescent="0.2">
      <c r="A33" s="33" t="s">
        <v>44</v>
      </c>
      <c r="B33" s="283">
        <v>91616</v>
      </c>
      <c r="C33" s="32">
        <v>87784</v>
      </c>
      <c r="D33" s="32">
        <v>88288</v>
      </c>
      <c r="E33" s="32">
        <v>86862</v>
      </c>
      <c r="F33" s="32">
        <v>86246</v>
      </c>
      <c r="G33" s="32">
        <v>84830</v>
      </c>
    </row>
    <row r="34" spans="1:7" x14ac:dyDescent="0.2">
      <c r="A34" s="33" t="s">
        <v>45</v>
      </c>
      <c r="B34" s="283">
        <v>96673</v>
      </c>
      <c r="C34" s="32">
        <v>93709</v>
      </c>
      <c r="D34" s="32">
        <v>93376</v>
      </c>
      <c r="E34" s="32">
        <v>91282</v>
      </c>
      <c r="F34" s="32">
        <v>90004</v>
      </c>
      <c r="G34" s="32">
        <v>89658</v>
      </c>
    </row>
    <row r="35" spans="1:7" x14ac:dyDescent="0.2">
      <c r="A35" s="33" t="s">
        <v>46</v>
      </c>
      <c r="B35" s="283">
        <v>107377</v>
      </c>
      <c r="C35" s="32">
        <v>102953</v>
      </c>
      <c r="D35" s="32">
        <v>103274</v>
      </c>
      <c r="E35" s="32">
        <v>101849</v>
      </c>
      <c r="F35" s="32">
        <v>100755</v>
      </c>
      <c r="G35" s="32">
        <v>100378</v>
      </c>
    </row>
    <row r="36" spans="1:7" x14ac:dyDescent="0.2">
      <c r="A36" s="33" t="s">
        <v>47</v>
      </c>
      <c r="B36" s="283">
        <v>0</v>
      </c>
      <c r="C36" s="32">
        <v>0</v>
      </c>
      <c r="D36" s="32">
        <v>0</v>
      </c>
      <c r="E36" s="32">
        <v>0</v>
      </c>
      <c r="F36" s="32">
        <v>0</v>
      </c>
      <c r="G36" s="32">
        <v>0</v>
      </c>
    </row>
    <row r="37" spans="1:7" x14ac:dyDescent="0.2">
      <c r="A37" s="33" t="s">
        <v>48</v>
      </c>
      <c r="B37" s="283">
        <v>69675</v>
      </c>
      <c r="C37" s="32">
        <v>66796</v>
      </c>
      <c r="D37" s="32">
        <v>66617</v>
      </c>
      <c r="E37" s="32">
        <v>65489</v>
      </c>
      <c r="F37" s="32">
        <v>64346</v>
      </c>
      <c r="G37" s="32">
        <v>64064</v>
      </c>
    </row>
    <row r="38" spans="1:7" x14ac:dyDescent="0.2">
      <c r="A38" s="33" t="s">
        <v>49</v>
      </c>
      <c r="B38" s="283">
        <v>76993</v>
      </c>
      <c r="C38" s="32">
        <v>74032</v>
      </c>
      <c r="D38" s="32">
        <v>73797</v>
      </c>
      <c r="E38" s="32">
        <v>72435</v>
      </c>
      <c r="F38" s="32">
        <v>71272</v>
      </c>
      <c r="G38" s="32">
        <v>70834</v>
      </c>
    </row>
    <row r="39" spans="1:7" x14ac:dyDescent="0.2">
      <c r="A39" s="33" t="s">
        <v>50</v>
      </c>
      <c r="B39" s="283">
        <v>91945</v>
      </c>
      <c r="C39" s="32">
        <v>88911</v>
      </c>
      <c r="D39" s="32">
        <v>88461</v>
      </c>
      <c r="E39" s="32">
        <v>87475</v>
      </c>
      <c r="F39" s="32">
        <v>85985</v>
      </c>
      <c r="G39" s="32">
        <v>85642</v>
      </c>
    </row>
    <row r="40" spans="1:7" x14ac:dyDescent="0.2">
      <c r="A40" s="33" t="s">
        <v>51</v>
      </c>
      <c r="B40" s="283">
        <v>57794</v>
      </c>
      <c r="C40" s="32">
        <v>55110</v>
      </c>
      <c r="D40" s="32">
        <v>55043</v>
      </c>
      <c r="E40" s="32">
        <v>54479</v>
      </c>
      <c r="F40" s="32">
        <v>53975</v>
      </c>
      <c r="G40" s="32">
        <v>53623</v>
      </c>
    </row>
    <row r="41" spans="1:7" x14ac:dyDescent="0.2">
      <c r="A41" s="33" t="s">
        <v>152</v>
      </c>
      <c r="B41" s="283">
        <v>16205</v>
      </c>
      <c r="C41" s="32">
        <v>15968</v>
      </c>
      <c r="D41" s="32">
        <v>15203</v>
      </c>
      <c r="E41" s="32">
        <v>15271</v>
      </c>
      <c r="F41" s="32">
        <v>14939</v>
      </c>
      <c r="G41" s="32">
        <v>14612</v>
      </c>
    </row>
    <row r="42" spans="1:7" x14ac:dyDescent="0.2">
      <c r="A42" s="33" t="s">
        <v>52</v>
      </c>
      <c r="B42" s="283">
        <v>77476</v>
      </c>
      <c r="C42" s="32">
        <v>74573</v>
      </c>
      <c r="D42" s="32">
        <v>73693</v>
      </c>
      <c r="E42" s="32">
        <v>72506</v>
      </c>
      <c r="F42" s="32">
        <v>71085</v>
      </c>
      <c r="G42" s="32">
        <v>71057</v>
      </c>
    </row>
    <row r="43" spans="1:7" x14ac:dyDescent="0.2">
      <c r="A43" s="33" t="s">
        <v>53</v>
      </c>
      <c r="B43" s="283">
        <v>85759</v>
      </c>
      <c r="C43" s="32">
        <v>82616</v>
      </c>
      <c r="D43" s="32">
        <v>82570</v>
      </c>
      <c r="E43" s="32">
        <v>78758</v>
      </c>
      <c r="F43" s="32">
        <v>77705</v>
      </c>
      <c r="G43" s="32">
        <v>76928</v>
      </c>
    </row>
    <row r="44" spans="1:7" x14ac:dyDescent="0.2">
      <c r="A44" s="33" t="s">
        <v>54</v>
      </c>
      <c r="B44" s="283">
        <v>91236</v>
      </c>
      <c r="C44" s="32">
        <v>87784</v>
      </c>
      <c r="D44" s="32">
        <v>88288</v>
      </c>
      <c r="E44" s="32">
        <v>86862</v>
      </c>
      <c r="F44" s="32">
        <v>86246</v>
      </c>
      <c r="G44" s="32">
        <v>84830</v>
      </c>
    </row>
    <row r="45" spans="1:7" x14ac:dyDescent="0.2">
      <c r="A45" s="33" t="s">
        <v>55</v>
      </c>
      <c r="B45" s="283">
        <v>96673</v>
      </c>
      <c r="C45" s="32">
        <v>93709</v>
      </c>
      <c r="D45" s="32">
        <v>93376</v>
      </c>
      <c r="E45" s="32">
        <v>91282</v>
      </c>
      <c r="F45" s="32">
        <v>90004</v>
      </c>
      <c r="G45" s="32">
        <v>89658</v>
      </c>
    </row>
    <row r="46" spans="1:7" x14ac:dyDescent="0.2">
      <c r="A46" s="33" t="s">
        <v>56</v>
      </c>
      <c r="B46" s="283">
        <v>0</v>
      </c>
      <c r="C46" s="32">
        <v>0</v>
      </c>
      <c r="D46" s="32">
        <v>0</v>
      </c>
      <c r="E46" s="32">
        <v>0</v>
      </c>
      <c r="F46" s="32">
        <v>0</v>
      </c>
      <c r="G46" s="32">
        <v>0</v>
      </c>
    </row>
    <row r="47" spans="1:7" x14ac:dyDescent="0.2">
      <c r="A47" s="33" t="s">
        <v>57</v>
      </c>
      <c r="B47" s="283">
        <v>62683</v>
      </c>
      <c r="C47" s="32">
        <v>62594</v>
      </c>
      <c r="D47" s="32">
        <v>60921</v>
      </c>
      <c r="E47" s="32">
        <v>58566</v>
      </c>
      <c r="F47" s="32">
        <v>57362</v>
      </c>
      <c r="G47" s="32">
        <v>56385</v>
      </c>
    </row>
    <row r="48" spans="1:7" x14ac:dyDescent="0.2">
      <c r="A48" s="33" t="s">
        <v>58</v>
      </c>
      <c r="B48" s="283">
        <v>67482</v>
      </c>
      <c r="C48" s="32">
        <v>67589</v>
      </c>
      <c r="D48" s="32">
        <v>65894</v>
      </c>
      <c r="E48" s="32">
        <v>63823</v>
      </c>
      <c r="F48" s="32">
        <v>62451</v>
      </c>
      <c r="G48" s="32">
        <v>61393</v>
      </c>
    </row>
    <row r="49" spans="1:7" x14ac:dyDescent="0.2">
      <c r="A49" s="33" t="s">
        <v>59</v>
      </c>
      <c r="B49" s="283">
        <v>73622</v>
      </c>
      <c r="C49" s="32">
        <v>73214</v>
      </c>
      <c r="D49" s="32">
        <v>72115</v>
      </c>
      <c r="E49" s="32">
        <v>69652</v>
      </c>
      <c r="F49" s="32">
        <v>68738</v>
      </c>
      <c r="G49" s="32">
        <v>67527</v>
      </c>
    </row>
    <row r="50" spans="1:7" x14ac:dyDescent="0.2">
      <c r="A50" s="33" t="s">
        <v>60</v>
      </c>
      <c r="B50" s="283">
        <v>70158</v>
      </c>
      <c r="C50" s="32">
        <v>69568</v>
      </c>
      <c r="D50" s="32">
        <v>67756</v>
      </c>
      <c r="E50" s="32">
        <v>65270</v>
      </c>
      <c r="F50" s="32">
        <v>62957</v>
      </c>
      <c r="G50" s="32">
        <v>62218</v>
      </c>
    </row>
    <row r="51" spans="1:7" x14ac:dyDescent="0.2">
      <c r="A51" s="33" t="s">
        <v>61</v>
      </c>
      <c r="B51" s="283">
        <v>60858</v>
      </c>
      <c r="C51" s="32">
        <v>60648</v>
      </c>
      <c r="D51" s="32">
        <v>58741</v>
      </c>
      <c r="E51" s="32">
        <v>56407</v>
      </c>
      <c r="F51" s="32">
        <v>55134</v>
      </c>
      <c r="G51" s="32">
        <v>54390</v>
      </c>
    </row>
    <row r="52" spans="1:7" x14ac:dyDescent="0.2">
      <c r="A52" s="33" t="s">
        <v>62</v>
      </c>
      <c r="B52" s="283">
        <v>83463</v>
      </c>
      <c r="C52" s="32">
        <v>82009</v>
      </c>
      <c r="D52" s="32">
        <v>79718</v>
      </c>
      <c r="E52" s="32">
        <v>77678</v>
      </c>
      <c r="F52" s="32">
        <v>72481</v>
      </c>
      <c r="G52" s="32">
        <v>71379</v>
      </c>
    </row>
    <row r="53" spans="1:7" x14ac:dyDescent="0.2">
      <c r="A53" s="33" t="s">
        <v>63</v>
      </c>
      <c r="B53" s="283">
        <v>69056</v>
      </c>
      <c r="C53" s="32">
        <v>68905</v>
      </c>
      <c r="D53" s="32">
        <v>66551</v>
      </c>
      <c r="E53" s="32">
        <v>62298</v>
      </c>
      <c r="F53" s="32">
        <v>59072</v>
      </c>
      <c r="G53" s="32">
        <v>58259</v>
      </c>
    </row>
    <row r="54" spans="1:7" x14ac:dyDescent="0.2">
      <c r="A54" s="33" t="s">
        <v>64</v>
      </c>
      <c r="B54" s="283">
        <v>79727</v>
      </c>
      <c r="C54" s="32">
        <v>79794</v>
      </c>
      <c r="D54" s="32">
        <v>78151</v>
      </c>
      <c r="E54" s="32">
        <v>76391</v>
      </c>
      <c r="F54" s="32">
        <v>74714</v>
      </c>
      <c r="G54" s="32">
        <v>73750</v>
      </c>
    </row>
    <row r="55" spans="1:7" x14ac:dyDescent="0.2">
      <c r="A55" s="33" t="s">
        <v>65</v>
      </c>
      <c r="B55" s="283">
        <v>87144</v>
      </c>
      <c r="C55" s="32">
        <v>86830</v>
      </c>
      <c r="D55" s="32">
        <v>84979</v>
      </c>
      <c r="E55" s="32">
        <v>82917</v>
      </c>
      <c r="F55" s="32">
        <v>81301</v>
      </c>
      <c r="G55" s="32">
        <v>80119</v>
      </c>
    </row>
    <row r="56" spans="1:7" x14ac:dyDescent="0.2">
      <c r="A56" s="33" t="s">
        <v>66</v>
      </c>
      <c r="B56" s="283">
        <v>99286</v>
      </c>
      <c r="C56" s="32">
        <v>99594</v>
      </c>
      <c r="D56" s="32">
        <v>98913</v>
      </c>
      <c r="E56" s="32">
        <v>93337</v>
      </c>
      <c r="F56" s="32">
        <v>90503</v>
      </c>
      <c r="G56" s="32">
        <v>89511</v>
      </c>
    </row>
    <row r="57" spans="1:7" x14ac:dyDescent="0.2">
      <c r="A57" s="33" t="s">
        <v>67</v>
      </c>
      <c r="B57" s="283">
        <v>34065</v>
      </c>
      <c r="C57" s="32">
        <v>33732</v>
      </c>
      <c r="D57" s="32">
        <v>32010</v>
      </c>
      <c r="E57" s="32">
        <v>31015</v>
      </c>
      <c r="F57" s="32">
        <v>30630</v>
      </c>
      <c r="G57" s="32">
        <v>30210</v>
      </c>
    </row>
    <row r="58" spans="1:7" x14ac:dyDescent="0.2">
      <c r="A58" s="33" t="s">
        <v>68</v>
      </c>
      <c r="B58" s="283">
        <v>36169</v>
      </c>
      <c r="C58" s="32">
        <v>37344</v>
      </c>
      <c r="D58" s="32">
        <v>36645</v>
      </c>
      <c r="E58" s="32">
        <v>35645</v>
      </c>
      <c r="F58" s="32">
        <v>33194</v>
      </c>
      <c r="G58" s="32">
        <v>33057</v>
      </c>
    </row>
    <row r="59" spans="1:7" x14ac:dyDescent="0.2">
      <c r="A59" s="33" t="s">
        <v>153</v>
      </c>
      <c r="B59" s="283">
        <v>36542</v>
      </c>
      <c r="C59" s="32">
        <v>36446</v>
      </c>
      <c r="D59" s="32">
        <v>36535</v>
      </c>
      <c r="E59" s="32">
        <v>38129</v>
      </c>
      <c r="F59" s="32">
        <v>0</v>
      </c>
      <c r="G59" s="32">
        <v>0</v>
      </c>
    </row>
    <row r="60" spans="1:7" x14ac:dyDescent="0.2">
      <c r="A60" s="33" t="s">
        <v>69</v>
      </c>
      <c r="B60" s="283">
        <v>42052</v>
      </c>
      <c r="C60" s="32">
        <v>42001</v>
      </c>
      <c r="D60" s="32">
        <v>40576</v>
      </c>
      <c r="E60" s="32">
        <v>39477</v>
      </c>
      <c r="F60" s="32">
        <v>38727</v>
      </c>
      <c r="G60" s="32">
        <v>37930</v>
      </c>
    </row>
    <row r="61" spans="1:7" x14ac:dyDescent="0.2">
      <c r="A61" s="33" t="s">
        <v>70</v>
      </c>
      <c r="B61" s="283">
        <v>44507</v>
      </c>
      <c r="C61" s="32">
        <v>44441</v>
      </c>
      <c r="D61" s="32">
        <v>43389</v>
      </c>
      <c r="E61" s="32">
        <v>42480</v>
      </c>
      <c r="F61" s="32">
        <v>41564</v>
      </c>
      <c r="G61" s="32">
        <v>40913</v>
      </c>
    </row>
    <row r="62" spans="1:7" x14ac:dyDescent="0.2">
      <c r="A62" s="33" t="s">
        <v>71</v>
      </c>
      <c r="B62" s="283">
        <v>43042</v>
      </c>
      <c r="C62" s="32">
        <v>42758</v>
      </c>
      <c r="D62" s="32">
        <v>42311</v>
      </c>
      <c r="E62" s="32">
        <v>38555</v>
      </c>
      <c r="F62" s="32">
        <v>0</v>
      </c>
      <c r="G62" s="32">
        <v>0</v>
      </c>
    </row>
    <row r="63" spans="1:7" x14ac:dyDescent="0.2">
      <c r="A63" s="33" t="s">
        <v>72</v>
      </c>
      <c r="B63" s="283">
        <v>48004</v>
      </c>
      <c r="C63" s="32">
        <v>48243</v>
      </c>
      <c r="D63" s="32">
        <v>46879</v>
      </c>
      <c r="E63" s="32">
        <v>45707</v>
      </c>
      <c r="F63" s="32">
        <v>44585</v>
      </c>
      <c r="G63" s="32">
        <v>43876</v>
      </c>
    </row>
    <row r="64" spans="1:7" x14ac:dyDescent="0.2">
      <c r="A64" s="33" t="s">
        <v>73</v>
      </c>
      <c r="B64" s="283">
        <v>54701</v>
      </c>
      <c r="C64" s="32">
        <v>55557</v>
      </c>
      <c r="D64" s="32">
        <v>54566</v>
      </c>
      <c r="E64" s="32">
        <v>52971</v>
      </c>
      <c r="F64" s="32">
        <v>51852</v>
      </c>
      <c r="G64" s="32">
        <v>51078</v>
      </c>
    </row>
    <row r="65" spans="1:7" x14ac:dyDescent="0.2">
      <c r="A65" s="33" t="s">
        <v>74</v>
      </c>
      <c r="B65" s="283">
        <v>52713</v>
      </c>
      <c r="C65" s="32">
        <v>52842</v>
      </c>
      <c r="D65" s="32">
        <v>51720</v>
      </c>
      <c r="E65" s="32">
        <v>51125</v>
      </c>
      <c r="F65" s="32">
        <v>49994</v>
      </c>
      <c r="G65" s="32">
        <v>49188</v>
      </c>
    </row>
    <row r="66" spans="1:7" x14ac:dyDescent="0.2">
      <c r="A66" s="33" t="s">
        <v>75</v>
      </c>
      <c r="B66" s="283">
        <v>33429</v>
      </c>
      <c r="C66" s="32">
        <v>30571</v>
      </c>
      <c r="D66" s="32">
        <v>31460</v>
      </c>
      <c r="E66" s="32">
        <v>30715</v>
      </c>
      <c r="F66" s="32">
        <v>29564</v>
      </c>
      <c r="G66" s="32">
        <v>29742</v>
      </c>
    </row>
    <row r="67" spans="1:7" x14ac:dyDescent="0.2">
      <c r="A67" s="33" t="s">
        <v>76</v>
      </c>
      <c r="B67" s="283">
        <v>64577</v>
      </c>
      <c r="C67" s="32">
        <v>62152</v>
      </c>
      <c r="D67" s="32">
        <v>61067</v>
      </c>
      <c r="E67" s="32">
        <v>58920</v>
      </c>
      <c r="F67" s="32">
        <v>57704</v>
      </c>
      <c r="G67" s="32">
        <v>57665</v>
      </c>
    </row>
    <row r="68" spans="1:7" x14ac:dyDescent="0.2">
      <c r="A68" s="33" t="s">
        <v>77</v>
      </c>
      <c r="B68" s="283">
        <v>68424</v>
      </c>
      <c r="C68" s="32">
        <v>65677</v>
      </c>
      <c r="D68" s="32">
        <v>65107</v>
      </c>
      <c r="E68" s="32">
        <v>59997</v>
      </c>
      <c r="F68" s="32">
        <v>58335</v>
      </c>
      <c r="G68" s="32">
        <v>58245</v>
      </c>
    </row>
    <row r="69" spans="1:7" x14ac:dyDescent="0.2">
      <c r="A69" s="33" t="s">
        <v>78</v>
      </c>
      <c r="B69" s="283">
        <v>77695</v>
      </c>
      <c r="C69" s="32">
        <v>74059</v>
      </c>
      <c r="D69" s="32">
        <v>74324</v>
      </c>
      <c r="E69" s="32">
        <v>68996</v>
      </c>
      <c r="F69" s="32">
        <v>66936</v>
      </c>
      <c r="G69" s="32">
        <v>66186</v>
      </c>
    </row>
    <row r="70" spans="1:7" x14ac:dyDescent="0.2">
      <c r="A70" s="33" t="s">
        <v>79</v>
      </c>
      <c r="B70" s="283">
        <v>78635</v>
      </c>
      <c r="C70" s="32">
        <v>76467</v>
      </c>
      <c r="D70" s="32">
        <v>75862</v>
      </c>
      <c r="E70" s="32">
        <v>69735</v>
      </c>
      <c r="F70" s="32">
        <v>70241</v>
      </c>
      <c r="G70" s="32">
        <v>69928</v>
      </c>
    </row>
    <row r="71" spans="1:7" x14ac:dyDescent="0.2">
      <c r="A71" s="33" t="s">
        <v>80</v>
      </c>
      <c r="B71" s="283">
        <v>88651</v>
      </c>
      <c r="C71" s="32">
        <v>83899</v>
      </c>
      <c r="D71" s="32">
        <v>81917</v>
      </c>
      <c r="E71" s="32">
        <v>78381</v>
      </c>
      <c r="F71" s="32">
        <v>79974</v>
      </c>
      <c r="G71" s="32">
        <v>79990</v>
      </c>
    </row>
    <row r="72" spans="1:7" x14ac:dyDescent="0.2">
      <c r="A72" s="33" t="s">
        <v>81</v>
      </c>
      <c r="B72" s="283">
        <v>87373</v>
      </c>
      <c r="C72" s="32">
        <v>86855</v>
      </c>
      <c r="D72" s="32">
        <v>87623</v>
      </c>
      <c r="E72" s="32">
        <v>83597</v>
      </c>
      <c r="F72" s="32">
        <v>81844</v>
      </c>
      <c r="G72" s="32">
        <v>82760</v>
      </c>
    </row>
    <row r="73" spans="1:7" x14ac:dyDescent="0.2">
      <c r="A73" s="33" t="s">
        <v>82</v>
      </c>
      <c r="B73" s="283">
        <v>0</v>
      </c>
      <c r="C73" s="32">
        <v>0</v>
      </c>
      <c r="D73" s="32">
        <v>87623</v>
      </c>
      <c r="E73" s="32">
        <v>83597</v>
      </c>
      <c r="F73" s="32">
        <v>81844</v>
      </c>
      <c r="G73" s="32">
        <v>82760</v>
      </c>
    </row>
    <row r="74" spans="1:7" x14ac:dyDescent="0.2">
      <c r="A74" s="33" t="s">
        <v>83</v>
      </c>
      <c r="B74" s="283">
        <v>37003</v>
      </c>
      <c r="C74" s="32">
        <v>35305</v>
      </c>
      <c r="D74" s="32">
        <v>34109</v>
      </c>
      <c r="E74" s="32">
        <v>31695</v>
      </c>
      <c r="F74" s="32">
        <v>31311</v>
      </c>
      <c r="G74" s="32">
        <v>31177</v>
      </c>
    </row>
    <row r="75" spans="1:7" x14ac:dyDescent="0.2">
      <c r="A75" s="33" t="s">
        <v>84</v>
      </c>
      <c r="B75" s="283">
        <v>37447</v>
      </c>
      <c r="C75" s="32">
        <v>35080</v>
      </c>
      <c r="D75" s="32">
        <v>34830</v>
      </c>
      <c r="E75" s="32">
        <v>33973</v>
      </c>
      <c r="F75" s="32">
        <v>33955</v>
      </c>
      <c r="G75" s="32">
        <v>33303</v>
      </c>
    </row>
    <row r="76" spans="1:7" x14ac:dyDescent="0.2">
      <c r="A76" s="33" t="s">
        <v>85</v>
      </c>
      <c r="B76" s="283">
        <v>40091</v>
      </c>
      <c r="C76" s="32">
        <v>37808</v>
      </c>
      <c r="D76" s="32">
        <v>37460</v>
      </c>
      <c r="E76" s="32">
        <v>35087</v>
      </c>
      <c r="F76" s="32">
        <v>34734</v>
      </c>
      <c r="G76" s="32">
        <v>34613</v>
      </c>
    </row>
    <row r="77" spans="1:7" x14ac:dyDescent="0.2">
      <c r="A77" s="33" t="s">
        <v>86</v>
      </c>
      <c r="B77" s="283">
        <v>43219</v>
      </c>
      <c r="C77" s="32">
        <v>40895</v>
      </c>
      <c r="D77" s="32">
        <v>39883</v>
      </c>
      <c r="E77" s="32">
        <v>38518</v>
      </c>
      <c r="F77" s="32">
        <v>37691</v>
      </c>
      <c r="G77" s="32">
        <v>37574</v>
      </c>
    </row>
    <row r="78" spans="1:7" x14ac:dyDescent="0.2">
      <c r="A78" s="33" t="s">
        <v>87</v>
      </c>
      <c r="B78" s="283">
        <v>45349</v>
      </c>
      <c r="C78" s="32">
        <v>43071</v>
      </c>
      <c r="D78" s="32">
        <v>42073</v>
      </c>
      <c r="E78" s="32">
        <v>40107</v>
      </c>
      <c r="F78" s="32">
        <v>40245</v>
      </c>
      <c r="G78" s="32">
        <v>39610</v>
      </c>
    </row>
    <row r="79" spans="1:7" x14ac:dyDescent="0.2">
      <c r="A79" s="33" t="s">
        <v>88</v>
      </c>
      <c r="B79" s="283">
        <v>48001</v>
      </c>
      <c r="C79" s="32">
        <v>45149</v>
      </c>
      <c r="D79" s="32">
        <v>44201</v>
      </c>
      <c r="E79" s="32">
        <v>42258</v>
      </c>
      <c r="F79" s="32">
        <v>42442</v>
      </c>
      <c r="G79" s="32">
        <v>42028</v>
      </c>
    </row>
    <row r="80" spans="1:7" x14ac:dyDescent="0.2">
      <c r="A80" s="33" t="s">
        <v>89</v>
      </c>
      <c r="B80" s="283">
        <v>48711</v>
      </c>
      <c r="C80" s="32">
        <v>46337</v>
      </c>
      <c r="D80" s="32">
        <v>45934</v>
      </c>
      <c r="E80" s="32">
        <v>43014</v>
      </c>
      <c r="F80" s="32">
        <v>43306</v>
      </c>
      <c r="G80" s="32">
        <v>43188</v>
      </c>
    </row>
    <row r="81" spans="1:7" x14ac:dyDescent="0.2">
      <c r="A81" s="33" t="s">
        <v>90</v>
      </c>
      <c r="B81" s="283">
        <v>48793</v>
      </c>
      <c r="C81" s="32">
        <v>46212</v>
      </c>
      <c r="D81" s="32">
        <v>45446</v>
      </c>
      <c r="E81" s="32">
        <v>43237</v>
      </c>
      <c r="F81" s="32">
        <v>43192</v>
      </c>
      <c r="G81" s="32">
        <v>42177</v>
      </c>
    </row>
    <row r="82" spans="1:7" x14ac:dyDescent="0.2">
      <c r="A82" s="33" t="s">
        <v>91</v>
      </c>
      <c r="B82" s="283">
        <v>57798</v>
      </c>
      <c r="C82" s="32">
        <v>54449</v>
      </c>
      <c r="D82" s="32">
        <v>53804</v>
      </c>
      <c r="E82" s="32">
        <v>49264</v>
      </c>
      <c r="F82" s="32">
        <v>52119</v>
      </c>
      <c r="G82" s="32">
        <v>52052</v>
      </c>
    </row>
    <row r="83" spans="1:7" x14ac:dyDescent="0.2">
      <c r="A83" s="33" t="s">
        <v>92</v>
      </c>
      <c r="B83" s="283">
        <v>53265</v>
      </c>
      <c r="C83" s="32">
        <v>50158</v>
      </c>
      <c r="D83" s="32">
        <v>49060</v>
      </c>
      <c r="E83" s="32">
        <v>46665</v>
      </c>
      <c r="F83" s="32">
        <v>46523</v>
      </c>
      <c r="G83" s="32">
        <v>46147</v>
      </c>
    </row>
    <row r="84" spans="1:7" x14ac:dyDescent="0.2">
      <c r="A84" s="33" t="s">
        <v>93</v>
      </c>
      <c r="B84" s="283">
        <v>56413</v>
      </c>
      <c r="C84" s="32">
        <v>54020</v>
      </c>
      <c r="D84" s="32">
        <v>54669</v>
      </c>
      <c r="E84" s="32">
        <v>50461</v>
      </c>
      <c r="F84" s="32">
        <v>49969</v>
      </c>
      <c r="G84" s="32">
        <v>49903</v>
      </c>
    </row>
    <row r="85" spans="1:7" x14ac:dyDescent="0.2">
      <c r="A85" s="33" t="s">
        <v>94</v>
      </c>
      <c r="B85" s="283">
        <v>52838</v>
      </c>
      <c r="C85" s="32">
        <v>50276</v>
      </c>
      <c r="D85" s="32">
        <v>52084</v>
      </c>
      <c r="E85" s="32">
        <v>50137</v>
      </c>
      <c r="F85" s="32">
        <v>48142</v>
      </c>
      <c r="G85" s="32">
        <v>48985</v>
      </c>
    </row>
    <row r="86" spans="1:7" x14ac:dyDescent="0.2">
      <c r="A86" s="33" t="s">
        <v>95</v>
      </c>
      <c r="B86" s="283">
        <v>72580</v>
      </c>
      <c r="C86" s="32">
        <v>69913</v>
      </c>
      <c r="D86" s="32">
        <v>69235</v>
      </c>
      <c r="E86" s="32">
        <v>67703</v>
      </c>
      <c r="F86" s="32">
        <v>66224</v>
      </c>
      <c r="G86" s="32">
        <v>66001</v>
      </c>
    </row>
    <row r="87" spans="1:7" x14ac:dyDescent="0.2">
      <c r="A87" s="33" t="s">
        <v>96</v>
      </c>
      <c r="B87" s="283">
        <v>95293</v>
      </c>
      <c r="C87" s="32">
        <v>92759</v>
      </c>
      <c r="D87" s="32">
        <v>91733</v>
      </c>
      <c r="E87" s="32">
        <v>90645</v>
      </c>
      <c r="F87" s="32">
        <v>88794</v>
      </c>
      <c r="G87" s="32">
        <v>88344</v>
      </c>
    </row>
  </sheetData>
  <phoneticPr fontId="3"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85" zoomScaleNormal="85" workbookViewId="0">
      <pane ySplit="2" topLeftCell="A15" activePane="bottomLeft" state="frozen"/>
      <selection pane="bottomLeft" activeCell="F47" sqref="F47"/>
    </sheetView>
  </sheetViews>
  <sheetFormatPr baseColWidth="10" defaultRowHeight="12.75" x14ac:dyDescent="0.2"/>
  <cols>
    <col min="1" max="1" width="3.7109375" style="2" customWidth="1"/>
    <col min="2" max="2" width="39.7109375" style="2" customWidth="1"/>
    <col min="3" max="3" width="10.140625" style="2" customWidth="1"/>
    <col min="4" max="4" width="6.28515625" style="2" customWidth="1"/>
    <col min="5" max="5" width="10.28515625" style="2" customWidth="1"/>
    <col min="6" max="16384" width="11.42578125" style="2"/>
  </cols>
  <sheetData>
    <row r="1" spans="1:15" ht="26.25" customHeight="1" thickBot="1" x14ac:dyDescent="0.25">
      <c r="B1" s="279" t="s">
        <v>164</v>
      </c>
      <c r="C1" s="226"/>
      <c r="D1" s="287"/>
      <c r="E1" s="287"/>
      <c r="F1" s="226"/>
    </row>
    <row r="2" spans="1:15" ht="21.75" customHeight="1" x14ac:dyDescent="0.25">
      <c r="A2" s="3" t="s">
        <v>0</v>
      </c>
      <c r="B2" s="267" t="s">
        <v>209</v>
      </c>
      <c r="C2" s="227"/>
      <c r="D2" s="228" t="s">
        <v>29</v>
      </c>
      <c r="E2" s="228" t="s">
        <v>32</v>
      </c>
      <c r="F2" s="224">
        <f>Grunddaten!B2</f>
        <v>2015</v>
      </c>
      <c r="G2" s="224">
        <f>F2+1</f>
        <v>2016</v>
      </c>
      <c r="H2" s="224">
        <f t="shared" ref="H2:O2" si="0">G2+1</f>
        <v>2017</v>
      </c>
      <c r="I2" s="224">
        <f t="shared" si="0"/>
        <v>2018</v>
      </c>
      <c r="J2" s="224">
        <f t="shared" si="0"/>
        <v>2019</v>
      </c>
      <c r="K2" s="224">
        <f t="shared" si="0"/>
        <v>2020</v>
      </c>
      <c r="L2" s="224">
        <f t="shared" si="0"/>
        <v>2021</v>
      </c>
      <c r="M2" s="224">
        <f t="shared" si="0"/>
        <v>2022</v>
      </c>
      <c r="N2" s="224">
        <f t="shared" si="0"/>
        <v>2023</v>
      </c>
      <c r="O2" s="225">
        <f t="shared" si="0"/>
        <v>2024</v>
      </c>
    </row>
    <row r="3" spans="1:15" x14ac:dyDescent="0.2">
      <c r="A3" s="3"/>
      <c r="B3" s="229" t="s">
        <v>2</v>
      </c>
      <c r="C3" s="108"/>
      <c r="D3" s="108"/>
      <c r="E3" s="107"/>
      <c r="F3" s="107"/>
      <c r="G3" s="106"/>
      <c r="H3" s="107"/>
      <c r="I3" s="106"/>
      <c r="J3" s="107"/>
      <c r="K3" s="106"/>
      <c r="L3" s="107"/>
      <c r="M3" s="107"/>
      <c r="N3" s="107"/>
      <c r="O3" s="230"/>
    </row>
    <row r="4" spans="1:15" x14ac:dyDescent="0.2">
      <c r="A4" s="3"/>
      <c r="B4" s="229" t="s">
        <v>30</v>
      </c>
      <c r="C4" s="108"/>
      <c r="D4" s="108"/>
      <c r="E4" s="107"/>
      <c r="F4" s="107"/>
      <c r="G4" s="106"/>
      <c r="H4" s="107"/>
      <c r="I4" s="106"/>
      <c r="J4" s="107"/>
      <c r="K4" s="106"/>
      <c r="L4" s="107"/>
      <c r="M4" s="107"/>
      <c r="N4" s="107"/>
      <c r="O4" s="230"/>
    </row>
    <row r="5" spans="1:15" x14ac:dyDescent="0.2">
      <c r="A5" s="4"/>
      <c r="B5" s="211"/>
      <c r="C5" s="1" t="str">
        <f>IF(B5&lt;&gt;"",VLOOKUP(B5,Personalhauptkosten,2,0),"")</f>
        <v/>
      </c>
      <c r="D5" s="17"/>
      <c r="E5" s="1" t="str">
        <f>IF($C5&lt;&gt;"",$C5*D5,"")</f>
        <v/>
      </c>
      <c r="F5" s="22" t="str">
        <f>E5</f>
        <v/>
      </c>
      <c r="G5" s="22"/>
      <c r="H5" s="22"/>
      <c r="I5" s="22"/>
      <c r="J5" s="22"/>
      <c r="K5" s="22"/>
      <c r="L5" s="22"/>
      <c r="M5" s="22"/>
      <c r="N5" s="22"/>
      <c r="O5" s="231"/>
    </row>
    <row r="6" spans="1:15" x14ac:dyDescent="0.2">
      <c r="A6" s="4"/>
      <c r="B6" s="212"/>
      <c r="C6" s="1" t="str">
        <f>IF(B6&lt;&gt;"",VLOOKUP(B6,Personalhauptkosten,2,0),"")</f>
        <v/>
      </c>
      <c r="D6" s="17"/>
      <c r="E6" s="1" t="str">
        <f t="shared" ref="E6:E9" si="1">IF($C6&lt;&gt;"",$C6*D6,"")</f>
        <v/>
      </c>
      <c r="F6" s="22" t="str">
        <f t="shared" ref="F6:F9" si="2">E6</f>
        <v/>
      </c>
      <c r="G6" s="22"/>
      <c r="H6" s="22"/>
      <c r="I6" s="22"/>
      <c r="J6" s="22"/>
      <c r="K6" s="22"/>
      <c r="L6" s="22"/>
      <c r="M6" s="22"/>
      <c r="N6" s="22"/>
      <c r="O6" s="231"/>
    </row>
    <row r="7" spans="1:15" x14ac:dyDescent="0.2">
      <c r="A7" s="4"/>
      <c r="B7" s="212"/>
      <c r="C7" s="1" t="str">
        <f>IF(B7&lt;&gt;"",VLOOKUP(B7,Personalhauptkosten,2,0),"")</f>
        <v/>
      </c>
      <c r="D7" s="17"/>
      <c r="E7" s="1" t="str">
        <f t="shared" si="1"/>
        <v/>
      </c>
      <c r="F7" s="22" t="str">
        <f t="shared" si="2"/>
        <v/>
      </c>
      <c r="G7" s="22"/>
      <c r="H7" s="22"/>
      <c r="I7" s="22"/>
      <c r="J7" s="22"/>
      <c r="K7" s="22"/>
      <c r="L7" s="22"/>
      <c r="M7" s="22"/>
      <c r="N7" s="22"/>
      <c r="O7" s="231"/>
    </row>
    <row r="8" spans="1:15" x14ac:dyDescent="0.2">
      <c r="A8" s="4"/>
      <c r="B8" s="212"/>
      <c r="C8" s="1" t="str">
        <f>IF(B8&lt;&gt;"",VLOOKUP(B8,Personalhauptkosten,2,0),"")</f>
        <v/>
      </c>
      <c r="D8" s="17"/>
      <c r="E8" s="1" t="str">
        <f t="shared" si="1"/>
        <v/>
      </c>
      <c r="F8" s="22" t="str">
        <f t="shared" si="2"/>
        <v/>
      </c>
      <c r="G8" s="22"/>
      <c r="H8" s="22"/>
      <c r="I8" s="22"/>
      <c r="J8" s="22"/>
      <c r="K8" s="22"/>
      <c r="L8" s="22"/>
      <c r="M8" s="22"/>
      <c r="N8" s="22"/>
      <c r="O8" s="231"/>
    </row>
    <row r="9" spans="1:15" x14ac:dyDescent="0.2">
      <c r="A9" s="4"/>
      <c r="B9" s="212"/>
      <c r="C9" s="1" t="str">
        <f>IF(B9&lt;&gt;"",VLOOKUP(B9,Personalhauptkosten,2,0),"")</f>
        <v/>
      </c>
      <c r="D9" s="18"/>
      <c r="E9" s="1" t="str">
        <f t="shared" si="1"/>
        <v/>
      </c>
      <c r="F9" s="22" t="str">
        <f t="shared" si="2"/>
        <v/>
      </c>
      <c r="G9" s="22"/>
      <c r="H9" s="22"/>
      <c r="I9" s="22"/>
      <c r="J9" s="22"/>
      <c r="K9" s="22"/>
      <c r="L9" s="22"/>
      <c r="M9" s="22"/>
      <c r="N9" s="22"/>
      <c r="O9" s="231"/>
    </row>
    <row r="10" spans="1:15" ht="19.5" customHeight="1" x14ac:dyDescent="0.2">
      <c r="A10" s="3"/>
      <c r="B10" s="229" t="s">
        <v>33</v>
      </c>
      <c r="C10" s="109"/>
      <c r="D10" s="108"/>
      <c r="E10" s="109"/>
      <c r="F10" s="109">
        <f t="shared" ref="F10:L10" si="3">SUM(F5:F9)</f>
        <v>0</v>
      </c>
      <c r="G10" s="109">
        <f t="shared" si="3"/>
        <v>0</v>
      </c>
      <c r="H10" s="109">
        <f t="shared" si="3"/>
        <v>0</v>
      </c>
      <c r="I10" s="109">
        <f t="shared" si="3"/>
        <v>0</v>
      </c>
      <c r="J10" s="109">
        <f t="shared" si="3"/>
        <v>0</v>
      </c>
      <c r="K10" s="109">
        <f t="shared" si="3"/>
        <v>0</v>
      </c>
      <c r="L10" s="109">
        <f t="shared" si="3"/>
        <v>0</v>
      </c>
      <c r="M10" s="109">
        <f t="shared" ref="M10:O10" si="4">SUM(M5:M9)</f>
        <v>0</v>
      </c>
      <c r="N10" s="109">
        <f t="shared" si="4"/>
        <v>0</v>
      </c>
      <c r="O10" s="232">
        <f t="shared" si="4"/>
        <v>0</v>
      </c>
    </row>
    <row r="11" spans="1:15" x14ac:dyDescent="0.2">
      <c r="A11" s="3"/>
      <c r="B11" s="229" t="s">
        <v>3</v>
      </c>
      <c r="C11" s="109"/>
      <c r="D11" s="108"/>
      <c r="E11" s="109"/>
      <c r="F11" s="109"/>
      <c r="G11" s="109"/>
      <c r="H11" s="109"/>
      <c r="I11" s="109"/>
      <c r="J11" s="109"/>
      <c r="K11" s="109"/>
      <c r="L11" s="109"/>
      <c r="M11" s="109"/>
      <c r="N11" s="109"/>
      <c r="O11" s="232"/>
    </row>
    <row r="12" spans="1:15" x14ac:dyDescent="0.2">
      <c r="A12" s="4"/>
      <c r="B12" s="212"/>
      <c r="C12" s="1" t="str">
        <f>IF(B12&lt;&gt;"",VLOOKUP(B12,Personalhauptkosten,2,0),"")</f>
        <v/>
      </c>
      <c r="D12" s="18"/>
      <c r="E12" s="1" t="str">
        <f>IF($C12&lt;&gt;"",$C12*D12,"")</f>
        <v/>
      </c>
      <c r="F12" s="22" t="str">
        <f>E12</f>
        <v/>
      </c>
      <c r="G12" s="22"/>
      <c r="H12" s="22"/>
      <c r="I12" s="22"/>
      <c r="J12" s="22"/>
      <c r="K12" s="22"/>
      <c r="L12" s="22"/>
      <c r="M12" s="22"/>
      <c r="N12" s="22"/>
      <c r="O12" s="231"/>
    </row>
    <row r="13" spans="1:15" x14ac:dyDescent="0.2">
      <c r="A13" s="4"/>
      <c r="B13" s="212"/>
      <c r="C13" s="1" t="str">
        <f>IF(B13&lt;&gt;"",VLOOKUP(B13,Personalhauptkosten,2,0),"")</f>
        <v/>
      </c>
      <c r="D13" s="18"/>
      <c r="E13" s="1" t="str">
        <f>IF($C13&lt;&gt;"",$C13*D13,"")</f>
        <v/>
      </c>
      <c r="F13" s="22" t="str">
        <f>E13</f>
        <v/>
      </c>
      <c r="G13" s="22"/>
      <c r="H13" s="22"/>
      <c r="I13" s="22"/>
      <c r="J13" s="22"/>
      <c r="K13" s="22"/>
      <c r="L13" s="22"/>
      <c r="M13" s="22"/>
      <c r="N13" s="22"/>
      <c r="O13" s="231"/>
    </row>
    <row r="14" spans="1:15" x14ac:dyDescent="0.2">
      <c r="A14" s="4"/>
      <c r="B14" s="212"/>
      <c r="C14" s="1" t="str">
        <f>IF(B14&lt;&gt;"",VLOOKUP(B14,Personalhauptkosten,2,0),"")</f>
        <v/>
      </c>
      <c r="D14" s="18"/>
      <c r="E14" s="1" t="str">
        <f>IF($C14&lt;&gt;"",$C14*D14,"")</f>
        <v/>
      </c>
      <c r="F14" s="22" t="str">
        <f t="shared" ref="F14:F15" si="5">E14</f>
        <v/>
      </c>
      <c r="G14" s="22"/>
      <c r="H14" s="22"/>
      <c r="I14" s="22"/>
      <c r="J14" s="22"/>
      <c r="K14" s="22"/>
      <c r="L14" s="22"/>
      <c r="M14" s="22"/>
      <c r="N14" s="22"/>
      <c r="O14" s="231"/>
    </row>
    <row r="15" spans="1:15" x14ac:dyDescent="0.2">
      <c r="A15" s="4"/>
      <c r="B15" s="212"/>
      <c r="C15" s="1" t="str">
        <f>IF(B15&lt;&gt;"",VLOOKUP(B15,Personalhauptkosten,2,0),"")</f>
        <v/>
      </c>
      <c r="D15" s="18"/>
      <c r="E15" s="1" t="str">
        <f>IF($C15&lt;&gt;"",$C15*D15,"")</f>
        <v/>
      </c>
      <c r="F15" s="22" t="str">
        <f t="shared" si="5"/>
        <v/>
      </c>
      <c r="G15" s="22"/>
      <c r="H15" s="22"/>
      <c r="I15" s="22"/>
      <c r="J15" s="22"/>
      <c r="K15" s="22"/>
      <c r="L15" s="22"/>
      <c r="M15" s="22"/>
      <c r="N15" s="22"/>
      <c r="O15" s="231"/>
    </row>
    <row r="16" spans="1:15" x14ac:dyDescent="0.2">
      <c r="A16" s="4"/>
      <c r="B16" s="212"/>
      <c r="C16" s="1" t="str">
        <f>IF(B16&lt;&gt;"",VLOOKUP(B16,Personalhauptkosten,2,0),"")</f>
        <v/>
      </c>
      <c r="D16" s="18"/>
      <c r="E16" s="1" t="str">
        <f>IF($C16&lt;&gt;"",$C16*D16,"")</f>
        <v/>
      </c>
      <c r="F16" s="22" t="str">
        <f t="shared" ref="F16" si="6">E16</f>
        <v/>
      </c>
      <c r="G16" s="22"/>
      <c r="H16" s="22"/>
      <c r="I16" s="22"/>
      <c r="J16" s="22"/>
      <c r="K16" s="22"/>
      <c r="L16" s="22"/>
      <c r="M16" s="22"/>
      <c r="N16" s="22"/>
      <c r="O16" s="231"/>
    </row>
    <row r="17" spans="1:15" ht="18.75" customHeight="1" x14ac:dyDescent="0.2">
      <c r="A17" s="3"/>
      <c r="B17" s="229" t="s">
        <v>34</v>
      </c>
      <c r="C17" s="110"/>
      <c r="D17" s="107"/>
      <c r="E17" s="111"/>
      <c r="F17" s="111">
        <f t="shared" ref="F17:I17" si="7">SUM(F12:F16)</f>
        <v>0</v>
      </c>
      <c r="G17" s="111">
        <f t="shared" si="7"/>
        <v>0</v>
      </c>
      <c r="H17" s="111">
        <f t="shared" si="7"/>
        <v>0</v>
      </c>
      <c r="I17" s="111">
        <f t="shared" si="7"/>
        <v>0</v>
      </c>
      <c r="J17" s="111">
        <f t="shared" ref="J17" si="8">SUM(J12:J16)</f>
        <v>0</v>
      </c>
      <c r="K17" s="111">
        <f t="shared" ref="K17" si="9">SUM(K12:K16)</f>
        <v>0</v>
      </c>
      <c r="L17" s="109">
        <f t="shared" ref="L17:M17" si="10">SUM(L12:L16)</f>
        <v>0</v>
      </c>
      <c r="M17" s="109">
        <f t="shared" si="10"/>
        <v>0</v>
      </c>
      <c r="N17" s="109">
        <f t="shared" ref="N17:O17" si="11">SUM(N12:N16)</f>
        <v>0</v>
      </c>
      <c r="O17" s="232">
        <f t="shared" si="11"/>
        <v>0</v>
      </c>
    </row>
    <row r="18" spans="1:15" ht="18.75" customHeight="1" x14ac:dyDescent="0.25">
      <c r="A18" s="3" t="s">
        <v>31</v>
      </c>
      <c r="B18" s="268" t="s">
        <v>4</v>
      </c>
      <c r="C18" s="108"/>
      <c r="D18" s="108"/>
      <c r="E18" s="112"/>
      <c r="F18" s="112">
        <f t="shared" ref="F18:L18" si="12">F10+F17</f>
        <v>0</v>
      </c>
      <c r="G18" s="112">
        <f t="shared" si="12"/>
        <v>0</v>
      </c>
      <c r="H18" s="112">
        <f t="shared" si="12"/>
        <v>0</v>
      </c>
      <c r="I18" s="112">
        <f t="shared" si="12"/>
        <v>0</v>
      </c>
      <c r="J18" s="112">
        <f t="shared" si="12"/>
        <v>0</v>
      </c>
      <c r="K18" s="112">
        <f t="shared" si="12"/>
        <v>0</v>
      </c>
      <c r="L18" s="112">
        <f t="shared" si="12"/>
        <v>0</v>
      </c>
      <c r="M18" s="112">
        <f t="shared" ref="M18:O18" si="13">M10+M17</f>
        <v>0</v>
      </c>
      <c r="N18" s="112">
        <f t="shared" si="13"/>
        <v>0</v>
      </c>
      <c r="O18" s="233">
        <f t="shared" si="13"/>
        <v>0</v>
      </c>
    </row>
    <row r="19" spans="1:15" ht="21.75" customHeight="1" x14ac:dyDescent="0.25">
      <c r="A19" s="3" t="s">
        <v>5</v>
      </c>
      <c r="B19" s="268" t="s">
        <v>6</v>
      </c>
      <c r="C19" s="108"/>
      <c r="D19" s="108"/>
      <c r="E19" s="107"/>
      <c r="F19" s="107"/>
      <c r="G19" s="107"/>
      <c r="H19" s="107"/>
      <c r="I19" s="107"/>
      <c r="J19" s="107"/>
      <c r="K19" s="107"/>
      <c r="L19" s="107"/>
      <c r="M19" s="107"/>
      <c r="N19" s="107"/>
      <c r="O19" s="230"/>
    </row>
    <row r="20" spans="1:15" x14ac:dyDescent="0.2">
      <c r="A20" s="4"/>
      <c r="B20" s="234" t="s">
        <v>174</v>
      </c>
      <c r="C20" s="47"/>
      <c r="D20" s="91"/>
      <c r="E20" s="113"/>
      <c r="F20" s="114"/>
      <c r="G20" s="115"/>
      <c r="H20" s="116"/>
      <c r="I20" s="117"/>
      <c r="J20" s="118"/>
      <c r="K20" s="117"/>
      <c r="L20" s="117"/>
      <c r="M20" s="117"/>
      <c r="N20" s="117"/>
      <c r="O20" s="273"/>
    </row>
    <row r="21" spans="1:15" x14ac:dyDescent="0.2">
      <c r="A21" s="4"/>
      <c r="B21" s="211"/>
      <c r="C21" s="47">
        <f>Grunddaten!$B$4</f>
        <v>85</v>
      </c>
      <c r="D21" s="18"/>
      <c r="E21" s="6">
        <f>C21*D21</f>
        <v>0</v>
      </c>
      <c r="F21" s="22">
        <f>E21</f>
        <v>0</v>
      </c>
      <c r="G21" s="23"/>
      <c r="H21" s="24"/>
      <c r="I21" s="25"/>
      <c r="J21" s="26"/>
      <c r="K21" s="25"/>
      <c r="L21" s="25"/>
      <c r="M21" s="25"/>
      <c r="N21" s="25"/>
      <c r="O21" s="274"/>
    </row>
    <row r="22" spans="1:15" x14ac:dyDescent="0.2">
      <c r="A22" s="4"/>
      <c r="B22" s="211"/>
      <c r="C22" s="47">
        <f>Grunddaten!$B$4</f>
        <v>85</v>
      </c>
      <c r="D22" s="18"/>
      <c r="E22" s="6">
        <f t="shared" ref="E22" si="14">C22*D22</f>
        <v>0</v>
      </c>
      <c r="F22" s="22">
        <f t="shared" ref="F22:F43" si="15">E22</f>
        <v>0</v>
      </c>
      <c r="G22" s="23"/>
      <c r="H22" s="24"/>
      <c r="I22" s="25"/>
      <c r="J22" s="26"/>
      <c r="K22" s="25"/>
      <c r="L22" s="25"/>
      <c r="M22" s="25"/>
      <c r="N22" s="25"/>
      <c r="O22" s="274"/>
    </row>
    <row r="23" spans="1:15" x14ac:dyDescent="0.2">
      <c r="A23" s="4"/>
      <c r="B23" s="211"/>
      <c r="C23" s="47">
        <f>Grunddaten!$B$4</f>
        <v>85</v>
      </c>
      <c r="D23" s="18"/>
      <c r="E23" s="6">
        <f t="shared" ref="E23" si="16">C23*D23</f>
        <v>0</v>
      </c>
      <c r="F23" s="284">
        <f t="shared" si="15"/>
        <v>0</v>
      </c>
      <c r="G23" s="23"/>
      <c r="H23" s="24"/>
      <c r="I23" s="25"/>
      <c r="J23" s="26"/>
      <c r="K23" s="25"/>
      <c r="L23" s="25"/>
      <c r="M23" s="25"/>
      <c r="N23" s="25"/>
      <c r="O23" s="274"/>
    </row>
    <row r="24" spans="1:15" x14ac:dyDescent="0.2">
      <c r="A24" s="4"/>
      <c r="B24" s="211"/>
      <c r="C24" s="47">
        <f>Grunddaten!$B$4</f>
        <v>85</v>
      </c>
      <c r="D24" s="18"/>
      <c r="E24" s="6">
        <f t="shared" ref="E24:E43" si="17">C24*D24</f>
        <v>0</v>
      </c>
      <c r="F24" s="284">
        <f t="shared" si="15"/>
        <v>0</v>
      </c>
      <c r="G24" s="23"/>
      <c r="H24" s="24"/>
      <c r="I24" s="25"/>
      <c r="J24" s="26"/>
      <c r="K24" s="25"/>
      <c r="L24" s="25"/>
      <c r="M24" s="25"/>
      <c r="N24" s="25"/>
      <c r="O24" s="274"/>
    </row>
    <row r="25" spans="1:15" x14ac:dyDescent="0.2">
      <c r="A25" s="4"/>
      <c r="B25" s="211"/>
      <c r="C25" s="47">
        <f>Grunddaten!$B$4</f>
        <v>85</v>
      </c>
      <c r="D25" s="18"/>
      <c r="E25" s="6">
        <f t="shared" si="17"/>
        <v>0</v>
      </c>
      <c r="F25" s="284">
        <f t="shared" si="15"/>
        <v>0</v>
      </c>
      <c r="G25" s="23"/>
      <c r="H25" s="24"/>
      <c r="I25" s="23"/>
      <c r="J25" s="24"/>
      <c r="K25" s="23"/>
      <c r="L25" s="23"/>
      <c r="M25" s="23"/>
      <c r="N25" s="23"/>
      <c r="O25" s="275"/>
    </row>
    <row r="26" spans="1:15" x14ac:dyDescent="0.2">
      <c r="A26" s="4"/>
      <c r="B26" s="235" t="s">
        <v>172</v>
      </c>
      <c r="C26" s="47"/>
      <c r="D26" s="91"/>
      <c r="E26" s="113"/>
      <c r="F26" s="91"/>
      <c r="G26" s="120"/>
      <c r="H26" s="121"/>
      <c r="I26" s="120"/>
      <c r="J26" s="121"/>
      <c r="K26" s="120"/>
      <c r="L26" s="120"/>
      <c r="M26" s="120"/>
      <c r="N26" s="120"/>
      <c r="O26" s="276"/>
    </row>
    <row r="27" spans="1:15" x14ac:dyDescent="0.2">
      <c r="A27" s="4"/>
      <c r="B27" s="211"/>
      <c r="C27" s="47">
        <f>Grunddaten!$B$5</f>
        <v>1781</v>
      </c>
      <c r="D27" s="18"/>
      <c r="E27" s="6">
        <f t="shared" si="17"/>
        <v>0</v>
      </c>
      <c r="F27" s="284">
        <f t="shared" si="15"/>
        <v>0</v>
      </c>
      <c r="G27" s="23"/>
      <c r="H27" s="24"/>
      <c r="I27" s="23"/>
      <c r="J27" s="24"/>
      <c r="K27" s="23"/>
      <c r="L27" s="23"/>
      <c r="M27" s="23"/>
      <c r="N27" s="23"/>
      <c r="O27" s="275"/>
    </row>
    <row r="28" spans="1:15" x14ac:dyDescent="0.2">
      <c r="A28" s="4"/>
      <c r="B28" s="211"/>
      <c r="C28" s="47">
        <f>Grunddaten!$B$5</f>
        <v>1781</v>
      </c>
      <c r="D28" s="18"/>
      <c r="E28" s="6">
        <f t="shared" si="17"/>
        <v>0</v>
      </c>
      <c r="F28" s="284">
        <f t="shared" si="15"/>
        <v>0</v>
      </c>
      <c r="G28" s="23"/>
      <c r="H28" s="24"/>
      <c r="I28" s="23"/>
      <c r="J28" s="24"/>
      <c r="K28" s="23"/>
      <c r="L28" s="23"/>
      <c r="M28" s="23"/>
      <c r="N28" s="23"/>
      <c r="O28" s="275"/>
    </row>
    <row r="29" spans="1:15" x14ac:dyDescent="0.2">
      <c r="A29" s="4"/>
      <c r="B29" s="211"/>
      <c r="C29" s="47">
        <f>Grunddaten!$B$5</f>
        <v>1781</v>
      </c>
      <c r="D29" s="18"/>
      <c r="E29" s="6">
        <f t="shared" ref="E29" si="18">C29*D29</f>
        <v>0</v>
      </c>
      <c r="F29" s="284">
        <f t="shared" si="15"/>
        <v>0</v>
      </c>
      <c r="G29" s="23"/>
      <c r="H29" s="24"/>
      <c r="I29" s="23"/>
      <c r="J29" s="24"/>
      <c r="K29" s="23"/>
      <c r="L29" s="23"/>
      <c r="M29" s="23"/>
      <c r="N29" s="23"/>
      <c r="O29" s="275"/>
    </row>
    <row r="30" spans="1:15" x14ac:dyDescent="0.2">
      <c r="A30" s="4"/>
      <c r="B30" s="211"/>
      <c r="C30" s="47">
        <f>Grunddaten!$B$5</f>
        <v>1781</v>
      </c>
      <c r="D30" s="18"/>
      <c r="E30" s="6">
        <f t="shared" si="17"/>
        <v>0</v>
      </c>
      <c r="F30" s="284">
        <f t="shared" si="15"/>
        <v>0</v>
      </c>
      <c r="G30" s="23"/>
      <c r="H30" s="24"/>
      <c r="I30" s="23"/>
      <c r="J30" s="24"/>
      <c r="K30" s="23"/>
      <c r="L30" s="23"/>
      <c r="M30" s="23"/>
      <c r="N30" s="23"/>
      <c r="O30" s="275"/>
    </row>
    <row r="31" spans="1:15" x14ac:dyDescent="0.2">
      <c r="A31" s="4"/>
      <c r="B31" s="211"/>
      <c r="C31" s="47">
        <f>Grunddaten!$B$5</f>
        <v>1781</v>
      </c>
      <c r="D31" s="18"/>
      <c r="E31" s="6">
        <f t="shared" si="17"/>
        <v>0</v>
      </c>
      <c r="F31" s="284">
        <f t="shared" si="15"/>
        <v>0</v>
      </c>
      <c r="G31" s="23"/>
      <c r="H31" s="24"/>
      <c r="I31" s="23"/>
      <c r="J31" s="24"/>
      <c r="K31" s="23"/>
      <c r="L31" s="23"/>
      <c r="M31" s="23"/>
      <c r="N31" s="23"/>
      <c r="O31" s="275"/>
    </row>
    <row r="32" spans="1:15" x14ac:dyDescent="0.2">
      <c r="A32" s="4"/>
      <c r="B32" s="235" t="s">
        <v>173</v>
      </c>
      <c r="C32" s="47"/>
      <c r="D32" s="96"/>
      <c r="E32" s="113"/>
      <c r="F32" s="91"/>
      <c r="G32" s="120"/>
      <c r="H32" s="121"/>
      <c r="I32" s="120"/>
      <c r="J32" s="121"/>
      <c r="K32" s="120"/>
      <c r="L32" s="120"/>
      <c r="M32" s="120"/>
      <c r="N32" s="120"/>
      <c r="O32" s="276"/>
    </row>
    <row r="33" spans="1:15" x14ac:dyDescent="0.2">
      <c r="A33" s="4"/>
      <c r="B33" s="211"/>
      <c r="C33" s="47">
        <f>Grunddaten!$B$6</f>
        <v>2853</v>
      </c>
      <c r="D33" s="18"/>
      <c r="E33" s="6">
        <f t="shared" si="17"/>
        <v>0</v>
      </c>
      <c r="F33" s="284">
        <f t="shared" si="15"/>
        <v>0</v>
      </c>
      <c r="G33" s="23"/>
      <c r="H33" s="24"/>
      <c r="I33" s="23"/>
      <c r="J33" s="24"/>
      <c r="K33" s="23"/>
      <c r="L33" s="23"/>
      <c r="M33" s="23"/>
      <c r="N33" s="23"/>
      <c r="O33" s="275"/>
    </row>
    <row r="34" spans="1:15" x14ac:dyDescent="0.2">
      <c r="A34" s="4"/>
      <c r="B34" s="211"/>
      <c r="C34" s="47">
        <f>Grunddaten!$B$6</f>
        <v>2853</v>
      </c>
      <c r="D34" s="18"/>
      <c r="E34" s="6">
        <f t="shared" si="17"/>
        <v>0</v>
      </c>
      <c r="F34" s="284">
        <f t="shared" si="15"/>
        <v>0</v>
      </c>
      <c r="G34" s="23"/>
      <c r="H34" s="24"/>
      <c r="I34" s="23"/>
      <c r="J34" s="24"/>
      <c r="K34" s="23"/>
      <c r="L34" s="23"/>
      <c r="M34" s="23"/>
      <c r="N34" s="23"/>
      <c r="O34" s="275"/>
    </row>
    <row r="35" spans="1:15" x14ac:dyDescent="0.2">
      <c r="A35" s="4"/>
      <c r="B35" s="211"/>
      <c r="C35" s="47">
        <f>Grunddaten!$B$6</f>
        <v>2853</v>
      </c>
      <c r="D35" s="18"/>
      <c r="E35" s="6">
        <f t="shared" ref="E35" si="19">C35*D35</f>
        <v>0</v>
      </c>
      <c r="F35" s="284">
        <f t="shared" si="15"/>
        <v>0</v>
      </c>
      <c r="G35" s="23"/>
      <c r="H35" s="24"/>
      <c r="I35" s="23"/>
      <c r="J35" s="24"/>
      <c r="K35" s="23"/>
      <c r="L35" s="23"/>
      <c r="M35" s="23"/>
      <c r="N35" s="23"/>
      <c r="O35" s="275"/>
    </row>
    <row r="36" spans="1:15" x14ac:dyDescent="0.2">
      <c r="A36" s="4"/>
      <c r="B36" s="211"/>
      <c r="C36" s="47">
        <f>Grunddaten!$B$6</f>
        <v>2853</v>
      </c>
      <c r="D36" s="18"/>
      <c r="E36" s="6">
        <f t="shared" si="17"/>
        <v>0</v>
      </c>
      <c r="F36" s="284">
        <f t="shared" si="15"/>
        <v>0</v>
      </c>
      <c r="G36" s="23"/>
      <c r="H36" s="24"/>
      <c r="I36" s="23"/>
      <c r="J36" s="24"/>
      <c r="K36" s="23"/>
      <c r="L36" s="23"/>
      <c r="M36" s="23"/>
      <c r="N36" s="23"/>
      <c r="O36" s="275"/>
    </row>
    <row r="37" spans="1:15" x14ac:dyDescent="0.2">
      <c r="A37" s="4"/>
      <c r="B37" s="211"/>
      <c r="C37" s="47">
        <f>Grunddaten!$B$6</f>
        <v>2853</v>
      </c>
      <c r="D37" s="18"/>
      <c r="E37" s="6">
        <f t="shared" si="17"/>
        <v>0</v>
      </c>
      <c r="F37" s="284">
        <f t="shared" si="15"/>
        <v>0</v>
      </c>
      <c r="G37" s="23"/>
      <c r="H37" s="24"/>
      <c r="I37" s="23"/>
      <c r="J37" s="24"/>
      <c r="K37" s="23"/>
      <c r="L37" s="23"/>
      <c r="M37" s="23"/>
      <c r="N37" s="23"/>
      <c r="O37" s="275"/>
    </row>
    <row r="38" spans="1:15" x14ac:dyDescent="0.2">
      <c r="A38" s="4"/>
      <c r="B38" s="235" t="s">
        <v>7</v>
      </c>
      <c r="C38" s="47"/>
      <c r="D38" s="91"/>
      <c r="E38" s="113"/>
      <c r="F38" s="122"/>
      <c r="G38" s="123"/>
      <c r="H38" s="124"/>
      <c r="I38" s="120"/>
      <c r="J38" s="121"/>
      <c r="K38" s="120"/>
      <c r="L38" s="120"/>
      <c r="M38" s="120"/>
      <c r="N38" s="120"/>
      <c r="O38" s="276"/>
    </row>
    <row r="39" spans="1:15" x14ac:dyDescent="0.2">
      <c r="A39" s="4"/>
      <c r="B39" s="211"/>
      <c r="C39" s="47">
        <f>Grunddaten!$B$7</f>
        <v>44</v>
      </c>
      <c r="D39" s="18"/>
      <c r="E39" s="6">
        <f t="shared" si="17"/>
        <v>0</v>
      </c>
      <c r="F39" s="284">
        <f t="shared" si="15"/>
        <v>0</v>
      </c>
      <c r="G39" s="23"/>
      <c r="H39" s="24"/>
      <c r="I39" s="25"/>
      <c r="J39" s="26"/>
      <c r="K39" s="25"/>
      <c r="L39" s="25"/>
      <c r="M39" s="25"/>
      <c r="N39" s="25"/>
      <c r="O39" s="274"/>
    </row>
    <row r="40" spans="1:15" x14ac:dyDescent="0.2">
      <c r="A40" s="4"/>
      <c r="B40" s="211"/>
      <c r="C40" s="47">
        <f>Grunddaten!$B$7</f>
        <v>44</v>
      </c>
      <c r="D40" s="18"/>
      <c r="E40" s="6">
        <f t="shared" si="17"/>
        <v>0</v>
      </c>
      <c r="F40" s="284">
        <f t="shared" si="15"/>
        <v>0</v>
      </c>
      <c r="G40" s="23"/>
      <c r="H40" s="24"/>
      <c r="I40" s="23"/>
      <c r="J40" s="24"/>
      <c r="K40" s="23"/>
      <c r="L40" s="23"/>
      <c r="M40" s="23"/>
      <c r="N40" s="23"/>
      <c r="O40" s="275"/>
    </row>
    <row r="41" spans="1:15" x14ac:dyDescent="0.2">
      <c r="A41" s="4"/>
      <c r="B41" s="211"/>
      <c r="C41" s="47">
        <f>Grunddaten!$B$7</f>
        <v>44</v>
      </c>
      <c r="D41" s="18"/>
      <c r="E41" s="6">
        <f t="shared" ref="E41" si="20">C41*D41</f>
        <v>0</v>
      </c>
      <c r="F41" s="284">
        <f t="shared" si="15"/>
        <v>0</v>
      </c>
      <c r="G41" s="23"/>
      <c r="H41" s="24"/>
      <c r="I41" s="23"/>
      <c r="J41" s="24"/>
      <c r="K41" s="23"/>
      <c r="L41" s="23"/>
      <c r="M41" s="23"/>
      <c r="N41" s="23"/>
      <c r="O41" s="275"/>
    </row>
    <row r="42" spans="1:15" x14ac:dyDescent="0.2">
      <c r="A42" s="4"/>
      <c r="B42" s="211"/>
      <c r="C42" s="47">
        <f>Grunddaten!$B$7</f>
        <v>44</v>
      </c>
      <c r="D42" s="18"/>
      <c r="E42" s="6">
        <f t="shared" si="17"/>
        <v>0</v>
      </c>
      <c r="F42" s="284">
        <f t="shared" si="15"/>
        <v>0</v>
      </c>
      <c r="G42" s="23"/>
      <c r="H42" s="24"/>
      <c r="I42" s="23"/>
      <c r="J42" s="24"/>
      <c r="K42" s="23"/>
      <c r="L42" s="23"/>
      <c r="M42" s="23"/>
      <c r="N42" s="23"/>
      <c r="O42" s="275"/>
    </row>
    <row r="43" spans="1:15" x14ac:dyDescent="0.2">
      <c r="A43" s="4"/>
      <c r="B43" s="211"/>
      <c r="C43" s="47">
        <f>Grunddaten!$B$7</f>
        <v>44</v>
      </c>
      <c r="D43" s="18"/>
      <c r="E43" s="6">
        <f t="shared" si="17"/>
        <v>0</v>
      </c>
      <c r="F43" s="29">
        <f t="shared" si="15"/>
        <v>0</v>
      </c>
      <c r="G43" s="27"/>
      <c r="H43" s="28"/>
      <c r="I43" s="27"/>
      <c r="J43" s="28"/>
      <c r="K43" s="27"/>
      <c r="L43" s="27"/>
      <c r="M43" s="27"/>
      <c r="N43" s="27"/>
      <c r="O43" s="277"/>
    </row>
    <row r="44" spans="1:15" ht="13.5" customHeight="1" x14ac:dyDescent="0.2">
      <c r="A44" s="4"/>
      <c r="B44" s="236" t="s">
        <v>35</v>
      </c>
      <c r="C44" s="48">
        <f>Grunddaten!$B$8</f>
        <v>0.3</v>
      </c>
      <c r="D44" s="15"/>
      <c r="E44" s="16"/>
      <c r="F44" s="67">
        <f>$C44*F10</f>
        <v>0</v>
      </c>
      <c r="G44" s="6"/>
      <c r="H44" s="6"/>
      <c r="I44" s="6"/>
      <c r="J44" s="6"/>
      <c r="K44" s="6"/>
      <c r="L44" s="6"/>
      <c r="M44" s="6"/>
      <c r="N44" s="6"/>
      <c r="O44" s="237"/>
    </row>
    <row r="45" spans="1:15" ht="13.5" customHeight="1" x14ac:dyDescent="0.2">
      <c r="A45" s="4"/>
      <c r="B45" s="238" t="s">
        <v>8</v>
      </c>
      <c r="C45" s="49">
        <f>Grunddaten!$B$9</f>
        <v>0.1429</v>
      </c>
      <c r="D45" s="1"/>
      <c r="E45" s="1"/>
      <c r="F45" s="67">
        <f>$C45*F17</f>
        <v>0</v>
      </c>
      <c r="G45" s="6"/>
      <c r="H45" s="6"/>
      <c r="I45" s="6"/>
      <c r="J45" s="6"/>
      <c r="K45" s="6"/>
      <c r="L45" s="6"/>
      <c r="M45" s="6"/>
      <c r="N45" s="6"/>
      <c r="O45" s="237"/>
    </row>
    <row r="46" spans="1:15" ht="13.5" customHeight="1" x14ac:dyDescent="0.2">
      <c r="A46" s="4"/>
      <c r="B46" s="238" t="s">
        <v>9</v>
      </c>
      <c r="C46" s="49">
        <f>Grunddaten!$B$10</f>
        <v>1.1000000000000001E-3</v>
      </c>
      <c r="D46" s="1"/>
      <c r="E46" s="1"/>
      <c r="F46" s="67">
        <f>$C46*F10</f>
        <v>0</v>
      </c>
      <c r="G46" s="6"/>
      <c r="H46" s="6"/>
      <c r="I46" s="6"/>
      <c r="J46" s="6"/>
      <c r="K46" s="6"/>
      <c r="L46" s="6"/>
      <c r="M46" s="6"/>
      <c r="N46" s="6"/>
      <c r="O46" s="237"/>
    </row>
    <row r="47" spans="1:15" ht="13.5" customHeight="1" x14ac:dyDescent="0.2">
      <c r="A47" s="4"/>
      <c r="B47" s="238" t="s">
        <v>10</v>
      </c>
      <c r="C47" s="49">
        <f>Grunddaten!$B$11</f>
        <v>8.0000000000000002E-3</v>
      </c>
      <c r="D47" s="1"/>
      <c r="E47" s="1"/>
      <c r="F47" s="67">
        <f>$C47*F17</f>
        <v>0</v>
      </c>
      <c r="G47" s="6"/>
      <c r="H47" s="6"/>
      <c r="I47" s="6"/>
      <c r="J47" s="6"/>
      <c r="K47" s="6"/>
      <c r="L47" s="6"/>
      <c r="M47" s="6"/>
      <c r="N47" s="6"/>
      <c r="O47" s="237"/>
    </row>
    <row r="48" spans="1:15" ht="13.5" customHeight="1" x14ac:dyDescent="0.2">
      <c r="A48" s="4"/>
      <c r="B48" s="239" t="s">
        <v>11</v>
      </c>
      <c r="C48" s="119"/>
      <c r="D48" s="125"/>
      <c r="E48" s="19"/>
      <c r="F48" s="29"/>
      <c r="G48" s="29"/>
      <c r="H48" s="29"/>
      <c r="I48" s="29"/>
      <c r="J48" s="29"/>
      <c r="K48" s="29"/>
      <c r="L48" s="29"/>
      <c r="M48" s="29"/>
      <c r="N48" s="29"/>
      <c r="O48" s="240"/>
    </row>
    <row r="49" spans="1:15" ht="20.25" customHeight="1" x14ac:dyDescent="0.25">
      <c r="A49" s="3" t="s">
        <v>5</v>
      </c>
      <c r="B49" s="268" t="s">
        <v>12</v>
      </c>
      <c r="C49" s="108"/>
      <c r="D49" s="108"/>
      <c r="E49" s="5"/>
      <c r="F49" s="5">
        <f>SUM(F20:F48)</f>
        <v>0</v>
      </c>
      <c r="G49" s="5">
        <f t="shared" ref="G49:L49" si="21">SUM(G20:G48)</f>
        <v>0</v>
      </c>
      <c r="H49" s="5">
        <f t="shared" si="21"/>
        <v>0</v>
      </c>
      <c r="I49" s="5">
        <f t="shared" si="21"/>
        <v>0</v>
      </c>
      <c r="J49" s="5">
        <f t="shared" si="21"/>
        <v>0</v>
      </c>
      <c r="K49" s="5">
        <f t="shared" si="21"/>
        <v>0</v>
      </c>
      <c r="L49" s="5">
        <f t="shared" si="21"/>
        <v>0</v>
      </c>
      <c r="M49" s="5">
        <f t="shared" ref="M49:O49" si="22">SUM(M20:M48)</f>
        <v>0</v>
      </c>
      <c r="N49" s="5">
        <f t="shared" si="22"/>
        <v>0</v>
      </c>
      <c r="O49" s="241">
        <f t="shared" si="22"/>
        <v>0</v>
      </c>
    </row>
    <row r="50" spans="1:15" ht="20.25" customHeight="1" thickBot="1" x14ac:dyDescent="0.3">
      <c r="A50" s="7" t="s">
        <v>13</v>
      </c>
      <c r="B50" s="269" t="s">
        <v>14</v>
      </c>
      <c r="C50" s="242"/>
      <c r="D50" s="242"/>
      <c r="E50" s="243"/>
      <c r="F50" s="243">
        <f t="shared" ref="F50:L50" si="23">F18+F49</f>
        <v>0</v>
      </c>
      <c r="G50" s="243">
        <f t="shared" si="23"/>
        <v>0</v>
      </c>
      <c r="H50" s="243">
        <f t="shared" si="23"/>
        <v>0</v>
      </c>
      <c r="I50" s="243">
        <f t="shared" si="23"/>
        <v>0</v>
      </c>
      <c r="J50" s="243">
        <f t="shared" si="23"/>
        <v>0</v>
      </c>
      <c r="K50" s="243">
        <f t="shared" si="23"/>
        <v>0</v>
      </c>
      <c r="L50" s="243">
        <f t="shared" si="23"/>
        <v>0</v>
      </c>
      <c r="M50" s="243">
        <f t="shared" ref="M50:O50" si="24">M18+M49</f>
        <v>0</v>
      </c>
      <c r="N50" s="243">
        <f t="shared" si="24"/>
        <v>0</v>
      </c>
      <c r="O50" s="244">
        <f t="shared" si="24"/>
        <v>0</v>
      </c>
    </row>
    <row r="52" spans="1:15" x14ac:dyDescent="0.2">
      <c r="B52" s="9" t="s">
        <v>157</v>
      </c>
      <c r="C52" s="10"/>
      <c r="D52" s="10"/>
      <c r="E52" s="11"/>
      <c r="F52" s="10"/>
      <c r="G52" s="14"/>
      <c r="H52" s="10"/>
      <c r="I52" s="14"/>
      <c r="J52" s="10"/>
      <c r="K52" s="14"/>
      <c r="L52" s="11"/>
      <c r="M52" s="11"/>
      <c r="N52" s="11"/>
      <c r="O52" s="11"/>
    </row>
    <row r="53" spans="1:15" x14ac:dyDescent="0.2">
      <c r="B53" s="9" t="s">
        <v>30</v>
      </c>
      <c r="C53" s="10"/>
      <c r="D53" s="10"/>
      <c r="E53" s="11"/>
      <c r="F53" s="245">
        <v>0</v>
      </c>
      <c r="G53" s="245">
        <v>0</v>
      </c>
      <c r="H53" s="245">
        <v>0</v>
      </c>
      <c r="I53" s="245">
        <v>0</v>
      </c>
      <c r="J53" s="245">
        <v>0</v>
      </c>
      <c r="K53" s="245">
        <v>0</v>
      </c>
      <c r="L53" s="245">
        <v>0</v>
      </c>
      <c r="M53" s="245">
        <v>0</v>
      </c>
      <c r="N53" s="245">
        <v>0</v>
      </c>
      <c r="O53" s="245">
        <v>0</v>
      </c>
    </row>
    <row r="54" spans="1:15" x14ac:dyDescent="0.2">
      <c r="B54" s="8" t="s">
        <v>3</v>
      </c>
      <c r="C54" s="12"/>
      <c r="D54" s="12"/>
      <c r="E54" s="13"/>
      <c r="F54" s="245">
        <v>0</v>
      </c>
      <c r="G54" s="245">
        <v>0</v>
      </c>
      <c r="H54" s="245">
        <v>0</v>
      </c>
      <c r="I54" s="245">
        <v>0</v>
      </c>
      <c r="J54" s="245">
        <v>0</v>
      </c>
      <c r="K54" s="245">
        <v>0</v>
      </c>
      <c r="L54" s="245">
        <v>0</v>
      </c>
      <c r="M54" s="245">
        <v>0</v>
      </c>
      <c r="N54" s="245">
        <v>0</v>
      </c>
      <c r="O54" s="245">
        <v>0</v>
      </c>
    </row>
  </sheetData>
  <mergeCells count="1">
    <mergeCell ref="D1:E1"/>
  </mergeCells>
  <pageMargins left="0.59055118110236227" right="0.59055118110236227" top="0.78740157480314965" bottom="0.78740157480314965"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85" zoomScaleNormal="85" workbookViewId="0">
      <pane ySplit="2" topLeftCell="A3" activePane="bottomLeft" state="frozen"/>
      <selection pane="bottomLeft" activeCell="F43" sqref="F43"/>
    </sheetView>
  </sheetViews>
  <sheetFormatPr baseColWidth="10" defaultRowHeight="12.75" x14ac:dyDescent="0.2"/>
  <cols>
    <col min="1" max="1" width="3.7109375" style="62" customWidth="1"/>
    <col min="2" max="2" width="38.85546875" style="62" customWidth="1"/>
    <col min="3" max="3" width="8.28515625" style="62" customWidth="1"/>
    <col min="4" max="4" width="7.140625" style="62" customWidth="1"/>
    <col min="5" max="5" width="10.140625" style="62" customWidth="1"/>
    <col min="6" max="16384" width="11.42578125" style="62"/>
  </cols>
  <sheetData>
    <row r="1" spans="1:15" ht="24" customHeight="1" thickBot="1" x14ac:dyDescent="0.25">
      <c r="B1" s="279" t="s">
        <v>164</v>
      </c>
      <c r="C1" s="205"/>
      <c r="D1" s="288"/>
      <c r="E1" s="288"/>
      <c r="F1" s="205"/>
    </row>
    <row r="2" spans="1:15" ht="21.75" customHeight="1" x14ac:dyDescent="0.25">
      <c r="A2" s="63" t="s">
        <v>0</v>
      </c>
      <c r="B2" s="264" t="s">
        <v>210</v>
      </c>
      <c r="C2" s="206"/>
      <c r="D2" s="207" t="s">
        <v>29</v>
      </c>
      <c r="E2" s="207" t="s">
        <v>32</v>
      </c>
      <c r="F2" s="208">
        <f>Grunddaten!B2</f>
        <v>2015</v>
      </c>
      <c r="G2" s="208">
        <f>F2+1</f>
        <v>2016</v>
      </c>
      <c r="H2" s="208">
        <f t="shared" ref="H2:O2" si="0">G2+1</f>
        <v>2017</v>
      </c>
      <c r="I2" s="208">
        <f t="shared" si="0"/>
        <v>2018</v>
      </c>
      <c r="J2" s="208">
        <f t="shared" si="0"/>
        <v>2019</v>
      </c>
      <c r="K2" s="208">
        <f t="shared" si="0"/>
        <v>2020</v>
      </c>
      <c r="L2" s="208">
        <f t="shared" si="0"/>
        <v>2021</v>
      </c>
      <c r="M2" s="208">
        <f t="shared" si="0"/>
        <v>2022</v>
      </c>
      <c r="N2" s="208">
        <f t="shared" si="0"/>
        <v>2023</v>
      </c>
      <c r="O2" s="223">
        <f t="shared" si="0"/>
        <v>2024</v>
      </c>
    </row>
    <row r="3" spans="1:15" x14ac:dyDescent="0.2">
      <c r="A3" s="63"/>
      <c r="B3" s="209" t="s">
        <v>2</v>
      </c>
      <c r="C3" s="100"/>
      <c r="D3" s="100"/>
      <c r="E3" s="98"/>
      <c r="F3" s="98"/>
      <c r="G3" s="97"/>
      <c r="H3" s="98"/>
      <c r="I3" s="97"/>
      <c r="J3" s="98"/>
      <c r="K3" s="97"/>
      <c r="L3" s="98"/>
      <c r="M3" s="98"/>
      <c r="N3" s="98"/>
      <c r="O3" s="210"/>
    </row>
    <row r="4" spans="1:15" x14ac:dyDescent="0.2">
      <c r="A4" s="63"/>
      <c r="B4" s="209" t="s">
        <v>30</v>
      </c>
      <c r="C4" s="100"/>
      <c r="D4" s="100"/>
      <c r="E4" s="98"/>
      <c r="F4" s="98"/>
      <c r="G4" s="97"/>
      <c r="H4" s="98"/>
      <c r="I4" s="97"/>
      <c r="J4" s="98"/>
      <c r="K4" s="97"/>
      <c r="L4" s="98"/>
      <c r="M4" s="98"/>
      <c r="N4" s="98"/>
      <c r="O4" s="210"/>
    </row>
    <row r="5" spans="1:15" x14ac:dyDescent="0.2">
      <c r="A5" s="64"/>
      <c r="B5" s="211"/>
      <c r="C5" s="65" t="str">
        <f>IF(B5&lt;&gt;"",VLOOKUP(B5,Personalhauptkosten,2,0),"")</f>
        <v/>
      </c>
      <c r="D5" s="17"/>
      <c r="E5" s="65" t="str">
        <f>IF($C5&lt;&gt;"",$C5*D5,"")</f>
        <v/>
      </c>
      <c r="F5" s="22" t="str">
        <f>E5</f>
        <v/>
      </c>
      <c r="G5" s="22"/>
      <c r="H5" s="22"/>
      <c r="I5" s="22"/>
      <c r="J5" s="22"/>
      <c r="K5" s="22"/>
      <c r="L5" s="22"/>
      <c r="M5" s="22"/>
      <c r="N5" s="22"/>
      <c r="O5" s="231"/>
    </row>
    <row r="6" spans="1:15" x14ac:dyDescent="0.2">
      <c r="A6" s="64"/>
      <c r="B6" s="212"/>
      <c r="C6" s="65" t="str">
        <f>IF(B6&lt;&gt;"",VLOOKUP(B6,Personalhauptkosten,2,0),"")</f>
        <v/>
      </c>
      <c r="D6" s="17"/>
      <c r="E6" s="65" t="str">
        <f t="shared" ref="E6:E9" si="1">IF($C6&lt;&gt;"",$C6*D6,"")</f>
        <v/>
      </c>
      <c r="F6" s="22" t="str">
        <f t="shared" ref="F6:F9" si="2">E6</f>
        <v/>
      </c>
      <c r="G6" s="22"/>
      <c r="H6" s="22"/>
      <c r="I6" s="22"/>
      <c r="J6" s="22"/>
      <c r="K6" s="22"/>
      <c r="L6" s="22"/>
      <c r="M6" s="22"/>
      <c r="N6" s="22"/>
      <c r="O6" s="231"/>
    </row>
    <row r="7" spans="1:15" x14ac:dyDescent="0.2">
      <c r="A7" s="64"/>
      <c r="B7" s="212"/>
      <c r="C7" s="65" t="str">
        <f>IF(B7&lt;&gt;"",VLOOKUP(B7,Personalhauptkosten,2,0),"")</f>
        <v/>
      </c>
      <c r="D7" s="17"/>
      <c r="E7" s="65" t="str">
        <f t="shared" si="1"/>
        <v/>
      </c>
      <c r="F7" s="22" t="str">
        <f t="shared" si="2"/>
        <v/>
      </c>
      <c r="G7" s="22"/>
      <c r="H7" s="22"/>
      <c r="I7" s="22"/>
      <c r="J7" s="22"/>
      <c r="K7" s="22"/>
      <c r="L7" s="22"/>
      <c r="M7" s="22"/>
      <c r="N7" s="22"/>
      <c r="O7" s="231"/>
    </row>
    <row r="8" spans="1:15" x14ac:dyDescent="0.2">
      <c r="A8" s="64"/>
      <c r="B8" s="212"/>
      <c r="C8" s="65" t="str">
        <f>IF(B8&lt;&gt;"",VLOOKUP(B8,Personalhauptkosten,2,0),"")</f>
        <v/>
      </c>
      <c r="D8" s="17"/>
      <c r="E8" s="65" t="str">
        <f t="shared" si="1"/>
        <v/>
      </c>
      <c r="F8" s="22" t="str">
        <f t="shared" si="2"/>
        <v/>
      </c>
      <c r="G8" s="22"/>
      <c r="H8" s="22"/>
      <c r="I8" s="22"/>
      <c r="J8" s="22"/>
      <c r="K8" s="22"/>
      <c r="L8" s="22"/>
      <c r="M8" s="22"/>
      <c r="N8" s="22"/>
      <c r="O8" s="231"/>
    </row>
    <row r="9" spans="1:15" x14ac:dyDescent="0.2">
      <c r="A9" s="64"/>
      <c r="B9" s="212"/>
      <c r="C9" s="65" t="str">
        <f>IF(B9&lt;&gt;"",VLOOKUP(B9,Personalhauptkosten,2,0),"")</f>
        <v/>
      </c>
      <c r="D9" s="18"/>
      <c r="E9" s="65" t="str">
        <f t="shared" si="1"/>
        <v/>
      </c>
      <c r="F9" s="22" t="str">
        <f t="shared" si="2"/>
        <v/>
      </c>
      <c r="G9" s="22"/>
      <c r="H9" s="22"/>
      <c r="I9" s="22"/>
      <c r="J9" s="22"/>
      <c r="K9" s="22"/>
      <c r="L9" s="22"/>
      <c r="M9" s="22"/>
      <c r="N9" s="22"/>
      <c r="O9" s="231"/>
    </row>
    <row r="10" spans="1:15" ht="17.25" customHeight="1" x14ac:dyDescent="0.2">
      <c r="A10" s="63"/>
      <c r="B10" s="209" t="s">
        <v>33</v>
      </c>
      <c r="C10" s="126"/>
      <c r="D10" s="100"/>
      <c r="E10" s="126"/>
      <c r="F10" s="126">
        <f t="shared" ref="F10:L10" si="3">SUM(F5:F9)</f>
        <v>0</v>
      </c>
      <c r="G10" s="126">
        <f t="shared" si="3"/>
        <v>0</v>
      </c>
      <c r="H10" s="126">
        <f t="shared" si="3"/>
        <v>0</v>
      </c>
      <c r="I10" s="126">
        <f t="shared" si="3"/>
        <v>0</v>
      </c>
      <c r="J10" s="126">
        <f t="shared" si="3"/>
        <v>0</v>
      </c>
      <c r="K10" s="126">
        <f t="shared" si="3"/>
        <v>0</v>
      </c>
      <c r="L10" s="126">
        <f t="shared" si="3"/>
        <v>0</v>
      </c>
      <c r="M10" s="126">
        <f t="shared" ref="M10:O10" si="4">SUM(M5:M9)</f>
        <v>0</v>
      </c>
      <c r="N10" s="126">
        <f t="shared" si="4"/>
        <v>0</v>
      </c>
      <c r="O10" s="213">
        <f t="shared" si="4"/>
        <v>0</v>
      </c>
    </row>
    <row r="11" spans="1:15" x14ac:dyDescent="0.2">
      <c r="A11" s="63"/>
      <c r="B11" s="209" t="s">
        <v>3</v>
      </c>
      <c r="C11" s="126"/>
      <c r="D11" s="100"/>
      <c r="E11" s="126"/>
      <c r="F11" s="126"/>
      <c r="G11" s="126"/>
      <c r="H11" s="126"/>
      <c r="I11" s="126"/>
      <c r="J11" s="126"/>
      <c r="K11" s="126"/>
      <c r="L11" s="126"/>
      <c r="M11" s="126"/>
      <c r="N11" s="126"/>
      <c r="O11" s="213"/>
    </row>
    <row r="12" spans="1:15" x14ac:dyDescent="0.2">
      <c r="A12" s="64"/>
      <c r="B12" s="212"/>
      <c r="C12" s="65" t="str">
        <f>IF(B12&lt;&gt;"",VLOOKUP(B12,Personalhauptkosten,2,0),"")</f>
        <v/>
      </c>
      <c r="D12" s="18"/>
      <c r="E12" s="65" t="str">
        <f>IF($C12&lt;&gt;"",$C12*D12,"")</f>
        <v/>
      </c>
      <c r="F12" s="22" t="str">
        <f>E12</f>
        <v/>
      </c>
      <c r="G12" s="22"/>
      <c r="H12" s="22"/>
      <c r="I12" s="22"/>
      <c r="J12" s="22"/>
      <c r="K12" s="22"/>
      <c r="L12" s="22"/>
      <c r="M12" s="22"/>
      <c r="N12" s="22"/>
      <c r="O12" s="231"/>
    </row>
    <row r="13" spans="1:15" x14ac:dyDescent="0.2">
      <c r="A13" s="64"/>
      <c r="B13" s="212"/>
      <c r="C13" s="65" t="str">
        <f>IF(B13&lt;&gt;"",VLOOKUP(B13,Personalhauptkosten,2,0),"")</f>
        <v/>
      </c>
      <c r="D13" s="18"/>
      <c r="E13" s="65" t="str">
        <f>IF($C13&lt;&gt;"",$C13*D13,"")</f>
        <v/>
      </c>
      <c r="F13" s="22" t="str">
        <f t="shared" ref="F13:F16" si="5">E13</f>
        <v/>
      </c>
      <c r="G13" s="22"/>
      <c r="H13" s="22"/>
      <c r="I13" s="22"/>
      <c r="J13" s="22"/>
      <c r="K13" s="22"/>
      <c r="L13" s="22"/>
      <c r="M13" s="22"/>
      <c r="N13" s="22"/>
      <c r="O13" s="231"/>
    </row>
    <row r="14" spans="1:15" x14ac:dyDescent="0.2">
      <c r="A14" s="64"/>
      <c r="B14" s="212"/>
      <c r="C14" s="65" t="str">
        <f>IF(B14&lt;&gt;"",VLOOKUP(B14,Personalhauptkosten,2,0),"")</f>
        <v/>
      </c>
      <c r="D14" s="18"/>
      <c r="E14" s="65" t="str">
        <f>IF($C14&lt;&gt;"",$C14*D14,"")</f>
        <v/>
      </c>
      <c r="F14" s="22" t="str">
        <f t="shared" si="5"/>
        <v/>
      </c>
      <c r="G14" s="22"/>
      <c r="H14" s="22"/>
      <c r="I14" s="22"/>
      <c r="J14" s="22"/>
      <c r="K14" s="22"/>
      <c r="L14" s="22"/>
      <c r="M14" s="22"/>
      <c r="N14" s="22"/>
      <c r="O14" s="231"/>
    </row>
    <row r="15" spans="1:15" x14ac:dyDescent="0.2">
      <c r="A15" s="64"/>
      <c r="B15" s="212"/>
      <c r="C15" s="65" t="str">
        <f>IF(B15&lt;&gt;"",VLOOKUP(B15,Personalhauptkosten,2,0),"")</f>
        <v/>
      </c>
      <c r="D15" s="18"/>
      <c r="E15" s="65" t="str">
        <f>IF($C15&lt;&gt;"",$C15*D15,"")</f>
        <v/>
      </c>
      <c r="F15" s="22" t="str">
        <f t="shared" si="5"/>
        <v/>
      </c>
      <c r="G15" s="22"/>
      <c r="H15" s="22"/>
      <c r="I15" s="22"/>
      <c r="J15" s="22"/>
      <c r="K15" s="22"/>
      <c r="L15" s="22"/>
      <c r="M15" s="22"/>
      <c r="N15" s="22"/>
      <c r="O15" s="231"/>
    </row>
    <row r="16" spans="1:15" x14ac:dyDescent="0.2">
      <c r="A16" s="64"/>
      <c r="B16" s="212"/>
      <c r="C16" s="65" t="str">
        <f>IF(B16&lt;&gt;"",VLOOKUP(B16,Personalhauptkosten,2,0),"")</f>
        <v/>
      </c>
      <c r="D16" s="18"/>
      <c r="E16" s="65" t="str">
        <f>IF($C16&lt;&gt;"",$C16*D16,"")</f>
        <v/>
      </c>
      <c r="F16" s="22" t="str">
        <f t="shared" si="5"/>
        <v/>
      </c>
      <c r="G16" s="22"/>
      <c r="H16" s="22"/>
      <c r="I16" s="22"/>
      <c r="J16" s="22"/>
      <c r="K16" s="22"/>
      <c r="L16" s="22"/>
      <c r="M16" s="22"/>
      <c r="N16" s="22"/>
      <c r="O16" s="231"/>
    </row>
    <row r="17" spans="1:15" ht="16.5" customHeight="1" x14ac:dyDescent="0.2">
      <c r="A17" s="63"/>
      <c r="B17" s="209" t="s">
        <v>34</v>
      </c>
      <c r="C17" s="99"/>
      <c r="D17" s="98"/>
      <c r="E17" s="101"/>
      <c r="F17" s="101">
        <f t="shared" ref="F17:L17" si="6">SUM(F12:F16)</f>
        <v>0</v>
      </c>
      <c r="G17" s="101">
        <f t="shared" si="6"/>
        <v>0</v>
      </c>
      <c r="H17" s="101">
        <f t="shared" si="6"/>
        <v>0</v>
      </c>
      <c r="I17" s="101">
        <f t="shared" si="6"/>
        <v>0</v>
      </c>
      <c r="J17" s="101">
        <f t="shared" si="6"/>
        <v>0</v>
      </c>
      <c r="K17" s="101">
        <f t="shared" si="6"/>
        <v>0</v>
      </c>
      <c r="L17" s="126">
        <f t="shared" si="6"/>
        <v>0</v>
      </c>
      <c r="M17" s="126">
        <f t="shared" ref="M17:O17" si="7">SUM(M12:M16)</f>
        <v>0</v>
      </c>
      <c r="N17" s="126">
        <f t="shared" si="7"/>
        <v>0</v>
      </c>
      <c r="O17" s="213">
        <f t="shared" si="7"/>
        <v>0</v>
      </c>
    </row>
    <row r="18" spans="1:15" ht="24.75" customHeight="1" thickBot="1" x14ac:dyDescent="0.3">
      <c r="A18" s="63" t="s">
        <v>31</v>
      </c>
      <c r="B18" s="265" t="s">
        <v>4</v>
      </c>
      <c r="C18" s="256"/>
      <c r="D18" s="256"/>
      <c r="E18" s="257"/>
      <c r="F18" s="257">
        <f t="shared" ref="F18:L18" si="8">F10+F17</f>
        <v>0</v>
      </c>
      <c r="G18" s="257">
        <f t="shared" si="8"/>
        <v>0</v>
      </c>
      <c r="H18" s="257">
        <f t="shared" si="8"/>
        <v>0</v>
      </c>
      <c r="I18" s="257">
        <f t="shared" si="8"/>
        <v>0</v>
      </c>
      <c r="J18" s="257">
        <f t="shared" si="8"/>
        <v>0</v>
      </c>
      <c r="K18" s="257">
        <f t="shared" si="8"/>
        <v>0</v>
      </c>
      <c r="L18" s="257">
        <f t="shared" si="8"/>
        <v>0</v>
      </c>
      <c r="M18" s="257">
        <f t="shared" ref="M18:O18" si="9">M10+M17</f>
        <v>0</v>
      </c>
      <c r="N18" s="257">
        <f t="shared" si="9"/>
        <v>0</v>
      </c>
      <c r="O18" s="258">
        <f t="shared" si="9"/>
        <v>0</v>
      </c>
    </row>
    <row r="19" spans="1:15" ht="24" customHeight="1" x14ac:dyDescent="0.25">
      <c r="A19" s="63" t="s">
        <v>5</v>
      </c>
      <c r="B19" s="264" t="s">
        <v>6</v>
      </c>
      <c r="C19" s="259"/>
      <c r="D19" s="259"/>
      <c r="E19" s="260"/>
      <c r="F19" s="260"/>
      <c r="G19" s="260"/>
      <c r="H19" s="260"/>
      <c r="I19" s="260"/>
      <c r="J19" s="260"/>
      <c r="K19" s="260"/>
      <c r="L19" s="260"/>
      <c r="M19" s="260"/>
      <c r="N19" s="260"/>
      <c r="O19" s="261"/>
    </row>
    <row r="20" spans="1:15" x14ac:dyDescent="0.2">
      <c r="A20" s="64"/>
      <c r="B20" s="214" t="s">
        <v>174</v>
      </c>
      <c r="C20" s="66"/>
      <c r="D20" s="96"/>
      <c r="E20" s="92"/>
      <c r="F20" s="102"/>
      <c r="G20" s="103"/>
      <c r="H20" s="104"/>
      <c r="I20" s="88"/>
      <c r="J20" s="105"/>
      <c r="K20" s="88"/>
      <c r="L20" s="88"/>
      <c r="M20" s="88"/>
      <c r="N20" s="88"/>
      <c r="O20" s="271"/>
    </row>
    <row r="21" spans="1:15" x14ac:dyDescent="0.2">
      <c r="A21" s="64"/>
      <c r="B21" s="211"/>
      <c r="C21" s="66">
        <f>Grunddaten!$B$4</f>
        <v>85</v>
      </c>
      <c r="D21" s="18"/>
      <c r="E21" s="67">
        <f>C21*D21</f>
        <v>0</v>
      </c>
      <c r="F21" s="22">
        <f t="shared" ref="F21:F43" si="10">E21</f>
        <v>0</v>
      </c>
      <c r="G21" s="23"/>
      <c r="H21" s="24"/>
      <c r="I21" s="25"/>
      <c r="J21" s="26"/>
      <c r="K21" s="25"/>
      <c r="L21" s="25"/>
      <c r="M21" s="25"/>
      <c r="N21" s="25"/>
      <c r="O21" s="274"/>
    </row>
    <row r="22" spans="1:15" x14ac:dyDescent="0.2">
      <c r="A22" s="64"/>
      <c r="B22" s="211"/>
      <c r="C22" s="66">
        <f>Grunddaten!$B$4</f>
        <v>85</v>
      </c>
      <c r="D22" s="18"/>
      <c r="E22" s="67">
        <f t="shared" ref="E22:E43" si="11">C22*D22</f>
        <v>0</v>
      </c>
      <c r="F22" s="22">
        <f t="shared" si="10"/>
        <v>0</v>
      </c>
      <c r="G22" s="23"/>
      <c r="H22" s="24"/>
      <c r="I22" s="25"/>
      <c r="J22" s="26"/>
      <c r="K22" s="25"/>
      <c r="L22" s="25"/>
      <c r="M22" s="25"/>
      <c r="N22" s="25"/>
      <c r="O22" s="274"/>
    </row>
    <row r="23" spans="1:15" x14ac:dyDescent="0.2">
      <c r="A23" s="64"/>
      <c r="B23" s="211"/>
      <c r="C23" s="66">
        <f>Grunddaten!$B$4</f>
        <v>85</v>
      </c>
      <c r="D23" s="18"/>
      <c r="E23" s="67">
        <f t="shared" si="11"/>
        <v>0</v>
      </c>
      <c r="F23" s="22">
        <f t="shared" si="10"/>
        <v>0</v>
      </c>
      <c r="G23" s="23"/>
      <c r="H23" s="24"/>
      <c r="I23" s="25"/>
      <c r="J23" s="26"/>
      <c r="K23" s="25"/>
      <c r="L23" s="25"/>
      <c r="M23" s="25"/>
      <c r="N23" s="25"/>
      <c r="O23" s="274"/>
    </row>
    <row r="24" spans="1:15" x14ac:dyDescent="0.2">
      <c r="A24" s="64"/>
      <c r="B24" s="211"/>
      <c r="C24" s="66">
        <f>Grunddaten!$B$4</f>
        <v>85</v>
      </c>
      <c r="D24" s="18"/>
      <c r="E24" s="67">
        <f t="shared" si="11"/>
        <v>0</v>
      </c>
      <c r="F24" s="22">
        <f t="shared" si="10"/>
        <v>0</v>
      </c>
      <c r="G24" s="23"/>
      <c r="H24" s="24"/>
      <c r="I24" s="25"/>
      <c r="J24" s="26"/>
      <c r="K24" s="25"/>
      <c r="L24" s="25"/>
      <c r="M24" s="25"/>
      <c r="N24" s="25"/>
      <c r="O24" s="274"/>
    </row>
    <row r="25" spans="1:15" x14ac:dyDescent="0.2">
      <c r="A25" s="64"/>
      <c r="B25" s="211"/>
      <c r="C25" s="66">
        <f>Grunddaten!$B$4</f>
        <v>85</v>
      </c>
      <c r="D25" s="18"/>
      <c r="E25" s="67">
        <f t="shared" si="11"/>
        <v>0</v>
      </c>
      <c r="F25" s="22">
        <f t="shared" si="10"/>
        <v>0</v>
      </c>
      <c r="G25" s="23"/>
      <c r="H25" s="24"/>
      <c r="I25" s="23"/>
      <c r="J25" s="24"/>
      <c r="K25" s="23"/>
      <c r="L25" s="23"/>
      <c r="M25" s="23"/>
      <c r="N25" s="23"/>
      <c r="O25" s="275"/>
    </row>
    <row r="26" spans="1:15" x14ac:dyDescent="0.2">
      <c r="A26" s="64"/>
      <c r="B26" s="215" t="s">
        <v>172</v>
      </c>
      <c r="C26" s="66"/>
      <c r="D26" s="91"/>
      <c r="E26" s="92"/>
      <c r="F26" s="96"/>
      <c r="G26" s="89"/>
      <c r="H26" s="95"/>
      <c r="I26" s="89"/>
      <c r="J26" s="95"/>
      <c r="K26" s="89"/>
      <c r="L26" s="89"/>
      <c r="M26" s="89"/>
      <c r="N26" s="89"/>
      <c r="O26" s="272"/>
    </row>
    <row r="27" spans="1:15" x14ac:dyDescent="0.2">
      <c r="A27" s="64"/>
      <c r="B27" s="211"/>
      <c r="C27" s="66">
        <f>Grunddaten!$B$5</f>
        <v>1781</v>
      </c>
      <c r="D27" s="18"/>
      <c r="E27" s="67">
        <f t="shared" si="11"/>
        <v>0</v>
      </c>
      <c r="F27" s="22">
        <f t="shared" si="10"/>
        <v>0</v>
      </c>
      <c r="G27" s="23"/>
      <c r="H27" s="24"/>
      <c r="I27" s="23"/>
      <c r="J27" s="24"/>
      <c r="K27" s="23"/>
      <c r="L27" s="23"/>
      <c r="M27" s="23"/>
      <c r="N27" s="23"/>
      <c r="O27" s="275"/>
    </row>
    <row r="28" spans="1:15" x14ac:dyDescent="0.2">
      <c r="A28" s="64"/>
      <c r="B28" s="211"/>
      <c r="C28" s="66">
        <f>Grunddaten!$B$5</f>
        <v>1781</v>
      </c>
      <c r="D28" s="18"/>
      <c r="E28" s="67">
        <f t="shared" si="11"/>
        <v>0</v>
      </c>
      <c r="F28" s="22">
        <f t="shared" si="10"/>
        <v>0</v>
      </c>
      <c r="G28" s="23"/>
      <c r="H28" s="24"/>
      <c r="I28" s="23"/>
      <c r="J28" s="24"/>
      <c r="K28" s="23"/>
      <c r="L28" s="23"/>
      <c r="M28" s="23"/>
      <c r="N28" s="23"/>
      <c r="O28" s="275"/>
    </row>
    <row r="29" spans="1:15" x14ac:dyDescent="0.2">
      <c r="A29" s="64"/>
      <c r="B29" s="211"/>
      <c r="C29" s="66">
        <f>Grunddaten!$B$5</f>
        <v>1781</v>
      </c>
      <c r="D29" s="18"/>
      <c r="E29" s="67">
        <f t="shared" si="11"/>
        <v>0</v>
      </c>
      <c r="F29" s="22">
        <f t="shared" si="10"/>
        <v>0</v>
      </c>
      <c r="G29" s="23"/>
      <c r="H29" s="24"/>
      <c r="I29" s="23"/>
      <c r="J29" s="24"/>
      <c r="K29" s="23"/>
      <c r="L29" s="23"/>
      <c r="M29" s="23"/>
      <c r="N29" s="23"/>
      <c r="O29" s="275"/>
    </row>
    <row r="30" spans="1:15" x14ac:dyDescent="0.2">
      <c r="A30" s="64"/>
      <c r="B30" s="211"/>
      <c r="C30" s="66">
        <f>Grunddaten!$B$5</f>
        <v>1781</v>
      </c>
      <c r="D30" s="18"/>
      <c r="E30" s="67">
        <f t="shared" si="11"/>
        <v>0</v>
      </c>
      <c r="F30" s="22">
        <f t="shared" si="10"/>
        <v>0</v>
      </c>
      <c r="G30" s="23"/>
      <c r="H30" s="24"/>
      <c r="I30" s="23"/>
      <c r="J30" s="24"/>
      <c r="K30" s="23"/>
      <c r="L30" s="23"/>
      <c r="M30" s="23"/>
      <c r="N30" s="23"/>
      <c r="O30" s="275"/>
    </row>
    <row r="31" spans="1:15" x14ac:dyDescent="0.2">
      <c r="A31" s="64"/>
      <c r="B31" s="211"/>
      <c r="C31" s="66">
        <f>Grunddaten!$B$5</f>
        <v>1781</v>
      </c>
      <c r="D31" s="18"/>
      <c r="E31" s="67">
        <f t="shared" si="11"/>
        <v>0</v>
      </c>
      <c r="F31" s="22">
        <f t="shared" si="10"/>
        <v>0</v>
      </c>
      <c r="G31" s="23"/>
      <c r="H31" s="24"/>
      <c r="I31" s="23"/>
      <c r="J31" s="24"/>
      <c r="K31" s="23"/>
      <c r="L31" s="23"/>
      <c r="M31" s="23"/>
      <c r="N31" s="23"/>
      <c r="O31" s="275"/>
    </row>
    <row r="32" spans="1:15" x14ac:dyDescent="0.2">
      <c r="A32" s="64"/>
      <c r="B32" s="215" t="s">
        <v>173</v>
      </c>
      <c r="C32" s="66"/>
      <c r="D32" s="91"/>
      <c r="E32" s="92"/>
      <c r="F32" s="96"/>
      <c r="G32" s="89"/>
      <c r="H32" s="95"/>
      <c r="I32" s="89"/>
      <c r="J32" s="95"/>
      <c r="K32" s="89"/>
      <c r="L32" s="89"/>
      <c r="M32" s="89"/>
      <c r="N32" s="89"/>
      <c r="O32" s="272"/>
    </row>
    <row r="33" spans="1:15" x14ac:dyDescent="0.2">
      <c r="A33" s="64"/>
      <c r="B33" s="211"/>
      <c r="C33" s="66">
        <f>Grunddaten!$B$6</f>
        <v>2853</v>
      </c>
      <c r="D33" s="18"/>
      <c r="E33" s="67">
        <f t="shared" si="11"/>
        <v>0</v>
      </c>
      <c r="F33" s="22">
        <f t="shared" si="10"/>
        <v>0</v>
      </c>
      <c r="G33" s="23"/>
      <c r="H33" s="24"/>
      <c r="I33" s="23"/>
      <c r="J33" s="24"/>
      <c r="K33" s="23"/>
      <c r="L33" s="23"/>
      <c r="M33" s="23"/>
      <c r="N33" s="23"/>
      <c r="O33" s="275"/>
    </row>
    <row r="34" spans="1:15" x14ac:dyDescent="0.2">
      <c r="A34" s="64"/>
      <c r="B34" s="211"/>
      <c r="C34" s="66">
        <f>Grunddaten!$B$6</f>
        <v>2853</v>
      </c>
      <c r="D34" s="18"/>
      <c r="E34" s="67">
        <f t="shared" si="11"/>
        <v>0</v>
      </c>
      <c r="F34" s="22">
        <f t="shared" si="10"/>
        <v>0</v>
      </c>
      <c r="G34" s="23"/>
      <c r="H34" s="24"/>
      <c r="I34" s="23"/>
      <c r="J34" s="24"/>
      <c r="K34" s="23"/>
      <c r="L34" s="23"/>
      <c r="M34" s="23"/>
      <c r="N34" s="23"/>
      <c r="O34" s="275"/>
    </row>
    <row r="35" spans="1:15" x14ac:dyDescent="0.2">
      <c r="A35" s="64"/>
      <c r="B35" s="211"/>
      <c r="C35" s="66">
        <f>Grunddaten!$B$6</f>
        <v>2853</v>
      </c>
      <c r="D35" s="18"/>
      <c r="E35" s="67">
        <f t="shared" si="11"/>
        <v>0</v>
      </c>
      <c r="F35" s="22">
        <f t="shared" si="10"/>
        <v>0</v>
      </c>
      <c r="G35" s="23"/>
      <c r="H35" s="24"/>
      <c r="I35" s="23"/>
      <c r="J35" s="24"/>
      <c r="K35" s="23"/>
      <c r="L35" s="23"/>
      <c r="M35" s="23"/>
      <c r="N35" s="23"/>
      <c r="O35" s="275"/>
    </row>
    <row r="36" spans="1:15" x14ac:dyDescent="0.2">
      <c r="A36" s="64"/>
      <c r="B36" s="211"/>
      <c r="C36" s="66">
        <f>Grunddaten!$B$6</f>
        <v>2853</v>
      </c>
      <c r="D36" s="18"/>
      <c r="E36" s="67">
        <f t="shared" si="11"/>
        <v>0</v>
      </c>
      <c r="F36" s="22">
        <f t="shared" si="10"/>
        <v>0</v>
      </c>
      <c r="G36" s="23"/>
      <c r="H36" s="24"/>
      <c r="I36" s="23"/>
      <c r="J36" s="24"/>
      <c r="K36" s="23"/>
      <c r="L36" s="23"/>
      <c r="M36" s="23"/>
      <c r="N36" s="23"/>
      <c r="O36" s="275"/>
    </row>
    <row r="37" spans="1:15" x14ac:dyDescent="0.2">
      <c r="A37" s="64"/>
      <c r="B37" s="211"/>
      <c r="C37" s="66">
        <f>Grunddaten!$B$6</f>
        <v>2853</v>
      </c>
      <c r="D37" s="18"/>
      <c r="E37" s="67">
        <f t="shared" si="11"/>
        <v>0</v>
      </c>
      <c r="F37" s="22">
        <f t="shared" si="10"/>
        <v>0</v>
      </c>
      <c r="G37" s="23"/>
      <c r="H37" s="24"/>
      <c r="I37" s="23"/>
      <c r="J37" s="24"/>
      <c r="K37" s="23"/>
      <c r="L37" s="23"/>
      <c r="M37" s="23"/>
      <c r="N37" s="23"/>
      <c r="O37" s="275"/>
    </row>
    <row r="38" spans="1:15" x14ac:dyDescent="0.2">
      <c r="A38" s="64"/>
      <c r="B38" s="215" t="s">
        <v>7</v>
      </c>
      <c r="C38" s="66"/>
      <c r="D38" s="91"/>
      <c r="E38" s="92"/>
      <c r="F38" s="93"/>
      <c r="G38" s="92"/>
      <c r="H38" s="94"/>
      <c r="I38" s="89"/>
      <c r="J38" s="95"/>
      <c r="K38" s="89"/>
      <c r="L38" s="89"/>
      <c r="M38" s="89"/>
      <c r="N38" s="89"/>
      <c r="O38" s="272"/>
    </row>
    <row r="39" spans="1:15" x14ac:dyDescent="0.2">
      <c r="A39" s="64"/>
      <c r="B39" s="211"/>
      <c r="C39" s="66">
        <f>Grunddaten!$B$7</f>
        <v>44</v>
      </c>
      <c r="D39" s="18"/>
      <c r="E39" s="67">
        <f t="shared" si="11"/>
        <v>0</v>
      </c>
      <c r="F39" s="22">
        <f t="shared" si="10"/>
        <v>0</v>
      </c>
      <c r="G39" s="23"/>
      <c r="H39" s="24"/>
      <c r="I39" s="25"/>
      <c r="J39" s="26"/>
      <c r="K39" s="25"/>
      <c r="L39" s="25"/>
      <c r="M39" s="25"/>
      <c r="N39" s="25"/>
      <c r="O39" s="274"/>
    </row>
    <row r="40" spans="1:15" x14ac:dyDescent="0.2">
      <c r="A40" s="64"/>
      <c r="B40" s="211"/>
      <c r="C40" s="66">
        <f>Grunddaten!$B$7</f>
        <v>44</v>
      </c>
      <c r="D40" s="18"/>
      <c r="E40" s="67">
        <f t="shared" si="11"/>
        <v>0</v>
      </c>
      <c r="F40" s="22">
        <f t="shared" si="10"/>
        <v>0</v>
      </c>
      <c r="G40" s="23"/>
      <c r="H40" s="24"/>
      <c r="I40" s="23"/>
      <c r="J40" s="24"/>
      <c r="K40" s="23"/>
      <c r="L40" s="23"/>
      <c r="M40" s="23"/>
      <c r="N40" s="23"/>
      <c r="O40" s="275"/>
    </row>
    <row r="41" spans="1:15" x14ac:dyDescent="0.2">
      <c r="A41" s="64"/>
      <c r="B41" s="211"/>
      <c r="C41" s="66">
        <f>Grunddaten!$B$7</f>
        <v>44</v>
      </c>
      <c r="D41" s="18"/>
      <c r="E41" s="67">
        <f t="shared" si="11"/>
        <v>0</v>
      </c>
      <c r="F41" s="22">
        <f t="shared" si="10"/>
        <v>0</v>
      </c>
      <c r="G41" s="23"/>
      <c r="H41" s="24"/>
      <c r="I41" s="23"/>
      <c r="J41" s="24"/>
      <c r="K41" s="23"/>
      <c r="L41" s="23"/>
      <c r="M41" s="23"/>
      <c r="N41" s="23"/>
      <c r="O41" s="275"/>
    </row>
    <row r="42" spans="1:15" x14ac:dyDescent="0.2">
      <c r="A42" s="64"/>
      <c r="B42" s="211"/>
      <c r="C42" s="66">
        <f>Grunddaten!$B$7</f>
        <v>44</v>
      </c>
      <c r="D42" s="18"/>
      <c r="E42" s="67">
        <f t="shared" si="11"/>
        <v>0</v>
      </c>
      <c r="F42" s="22">
        <f t="shared" si="10"/>
        <v>0</v>
      </c>
      <c r="G42" s="23"/>
      <c r="H42" s="24"/>
      <c r="I42" s="23"/>
      <c r="J42" s="24"/>
      <c r="K42" s="23"/>
      <c r="L42" s="23"/>
      <c r="M42" s="23"/>
      <c r="N42" s="23"/>
      <c r="O42" s="275"/>
    </row>
    <row r="43" spans="1:15" x14ac:dyDescent="0.2">
      <c r="A43" s="64"/>
      <c r="B43" s="211"/>
      <c r="C43" s="66">
        <f>Grunddaten!$B$7</f>
        <v>44</v>
      </c>
      <c r="D43" s="18"/>
      <c r="E43" s="67">
        <f t="shared" si="11"/>
        <v>0</v>
      </c>
      <c r="F43" s="19">
        <f t="shared" si="10"/>
        <v>0</v>
      </c>
      <c r="G43" s="27"/>
      <c r="H43" s="28"/>
      <c r="I43" s="27"/>
      <c r="J43" s="28"/>
      <c r="K43" s="27"/>
      <c r="L43" s="27"/>
      <c r="M43" s="27"/>
      <c r="N43" s="27"/>
      <c r="O43" s="277"/>
    </row>
    <row r="44" spans="1:15" ht="13.5" customHeight="1" x14ac:dyDescent="0.2">
      <c r="A44" s="64"/>
      <c r="B44" s="216" t="s">
        <v>35</v>
      </c>
      <c r="C44" s="69">
        <f>Grunddaten!$B$8</f>
        <v>0.3</v>
      </c>
      <c r="D44" s="70"/>
      <c r="E44" s="71"/>
      <c r="F44" s="67">
        <f>$C44*F10</f>
        <v>0</v>
      </c>
      <c r="G44" s="67"/>
      <c r="H44" s="67"/>
      <c r="I44" s="67"/>
      <c r="J44" s="67"/>
      <c r="K44" s="67"/>
      <c r="L44" s="67"/>
      <c r="M44" s="67"/>
      <c r="N44" s="67"/>
      <c r="O44" s="217"/>
    </row>
    <row r="45" spans="1:15" ht="13.5" customHeight="1" x14ac:dyDescent="0.2">
      <c r="A45" s="64"/>
      <c r="B45" s="218" t="s">
        <v>8</v>
      </c>
      <c r="C45" s="72">
        <f>Grunddaten!$B$9</f>
        <v>0.1429</v>
      </c>
      <c r="D45" s="65"/>
      <c r="E45" s="65"/>
      <c r="F45" s="67">
        <f>$C45*F17</f>
        <v>0</v>
      </c>
      <c r="G45" s="67"/>
      <c r="H45" s="67"/>
      <c r="I45" s="67"/>
      <c r="J45" s="67"/>
      <c r="K45" s="67"/>
      <c r="L45" s="67"/>
      <c r="M45" s="67"/>
      <c r="N45" s="67"/>
      <c r="O45" s="217"/>
    </row>
    <row r="46" spans="1:15" ht="13.5" customHeight="1" x14ac:dyDescent="0.2">
      <c r="A46" s="64"/>
      <c r="B46" s="218" t="s">
        <v>9</v>
      </c>
      <c r="C46" s="72">
        <f>Grunddaten!$B$10</f>
        <v>1.1000000000000001E-3</v>
      </c>
      <c r="D46" s="65"/>
      <c r="E46" s="65"/>
      <c r="F46" s="67">
        <f>$C46*F10</f>
        <v>0</v>
      </c>
      <c r="G46" s="67"/>
      <c r="H46" s="67"/>
      <c r="I46" s="67"/>
      <c r="J46" s="67"/>
      <c r="K46" s="67"/>
      <c r="L46" s="67"/>
      <c r="M46" s="67"/>
      <c r="N46" s="67"/>
      <c r="O46" s="217"/>
    </row>
    <row r="47" spans="1:15" ht="13.5" customHeight="1" x14ac:dyDescent="0.2">
      <c r="A47" s="64"/>
      <c r="B47" s="218" t="s">
        <v>10</v>
      </c>
      <c r="C47" s="72">
        <f>Grunddaten!$B$11</f>
        <v>8.0000000000000002E-3</v>
      </c>
      <c r="D47" s="65"/>
      <c r="E47" s="65"/>
      <c r="F47" s="67">
        <f>$C47*F17</f>
        <v>0</v>
      </c>
      <c r="G47" s="67"/>
      <c r="H47" s="67"/>
      <c r="I47" s="67"/>
      <c r="J47" s="67"/>
      <c r="K47" s="67"/>
      <c r="L47" s="67"/>
      <c r="M47" s="67"/>
      <c r="N47" s="67"/>
      <c r="O47" s="217"/>
    </row>
    <row r="48" spans="1:15" ht="13.5" customHeight="1" x14ac:dyDescent="0.2">
      <c r="A48" s="64"/>
      <c r="B48" s="219" t="s">
        <v>11</v>
      </c>
      <c r="C48" s="90"/>
      <c r="D48" s="18"/>
      <c r="E48" s="19"/>
      <c r="F48" s="29"/>
      <c r="G48" s="29"/>
      <c r="H48" s="29"/>
      <c r="I48" s="29"/>
      <c r="J48" s="29"/>
      <c r="K48" s="29"/>
      <c r="L48" s="29"/>
      <c r="M48" s="29"/>
      <c r="N48" s="29"/>
      <c r="O48" s="240"/>
    </row>
    <row r="49" spans="1:15" ht="19.5" customHeight="1" thickBot="1" x14ac:dyDescent="0.3">
      <c r="A49" s="63" t="s">
        <v>5</v>
      </c>
      <c r="B49" s="265" t="s">
        <v>12</v>
      </c>
      <c r="C49" s="256"/>
      <c r="D49" s="256"/>
      <c r="E49" s="262"/>
      <c r="F49" s="262">
        <f>SUM(F20:F48)</f>
        <v>0</v>
      </c>
      <c r="G49" s="262">
        <f t="shared" ref="G49:L49" si="12">SUM(G20:G48)</f>
        <v>0</v>
      </c>
      <c r="H49" s="262">
        <f t="shared" si="12"/>
        <v>0</v>
      </c>
      <c r="I49" s="262">
        <f t="shared" si="12"/>
        <v>0</v>
      </c>
      <c r="J49" s="262">
        <f t="shared" si="12"/>
        <v>0</v>
      </c>
      <c r="K49" s="262">
        <f t="shared" si="12"/>
        <v>0</v>
      </c>
      <c r="L49" s="262">
        <f t="shared" si="12"/>
        <v>0</v>
      </c>
      <c r="M49" s="262">
        <f t="shared" ref="M49:O49" si="13">SUM(M20:M48)</f>
        <v>0</v>
      </c>
      <c r="N49" s="262">
        <f t="shared" si="13"/>
        <v>0</v>
      </c>
      <c r="O49" s="263">
        <f t="shared" si="13"/>
        <v>0</v>
      </c>
    </row>
    <row r="50" spans="1:15" ht="19.5" customHeight="1" thickBot="1" x14ac:dyDescent="0.3">
      <c r="A50" s="73" t="s">
        <v>13</v>
      </c>
      <c r="B50" s="266" t="s">
        <v>14</v>
      </c>
      <c r="C50" s="220"/>
      <c r="D50" s="220"/>
      <c r="E50" s="221"/>
      <c r="F50" s="221">
        <f t="shared" ref="F50:L50" si="14">F18+F49</f>
        <v>0</v>
      </c>
      <c r="G50" s="221">
        <f t="shared" si="14"/>
        <v>0</v>
      </c>
      <c r="H50" s="221">
        <f t="shared" si="14"/>
        <v>0</v>
      </c>
      <c r="I50" s="221">
        <f t="shared" si="14"/>
        <v>0</v>
      </c>
      <c r="J50" s="221">
        <f t="shared" si="14"/>
        <v>0</v>
      </c>
      <c r="K50" s="221">
        <f t="shared" si="14"/>
        <v>0</v>
      </c>
      <c r="L50" s="221">
        <f t="shared" si="14"/>
        <v>0</v>
      </c>
      <c r="M50" s="221">
        <f t="shared" ref="M50:O50" si="15">M18+M49</f>
        <v>0</v>
      </c>
      <c r="N50" s="221">
        <f t="shared" si="15"/>
        <v>0</v>
      </c>
      <c r="O50" s="222">
        <f t="shared" si="15"/>
        <v>0</v>
      </c>
    </row>
    <row r="52" spans="1:15" x14ac:dyDescent="0.2">
      <c r="B52" s="75" t="s">
        <v>157</v>
      </c>
      <c r="C52" s="76"/>
      <c r="D52" s="76"/>
      <c r="E52" s="77"/>
      <c r="F52" s="76"/>
      <c r="G52" s="68"/>
      <c r="H52" s="76"/>
      <c r="I52" s="68"/>
      <c r="J52" s="76"/>
      <c r="K52" s="68"/>
      <c r="L52" s="77"/>
      <c r="M52" s="77"/>
      <c r="N52" s="77"/>
      <c r="O52" s="77"/>
    </row>
    <row r="53" spans="1:15" x14ac:dyDescent="0.2">
      <c r="B53" s="75" t="s">
        <v>30</v>
      </c>
      <c r="C53" s="76"/>
      <c r="D53" s="76"/>
      <c r="E53" s="77"/>
      <c r="F53" s="245">
        <v>0</v>
      </c>
      <c r="G53" s="245">
        <v>0</v>
      </c>
      <c r="H53" s="245">
        <v>0</v>
      </c>
      <c r="I53" s="245">
        <v>0</v>
      </c>
      <c r="J53" s="245">
        <v>0</v>
      </c>
      <c r="K53" s="245">
        <v>0</v>
      </c>
      <c r="L53" s="245">
        <v>0</v>
      </c>
      <c r="M53" s="245">
        <v>0</v>
      </c>
      <c r="N53" s="245">
        <v>0</v>
      </c>
      <c r="O53" s="245">
        <v>0</v>
      </c>
    </row>
    <row r="54" spans="1:15" x14ac:dyDescent="0.2">
      <c r="B54" s="74" t="s">
        <v>3</v>
      </c>
      <c r="C54" s="78"/>
      <c r="D54" s="78"/>
      <c r="E54" s="79"/>
      <c r="F54" s="245">
        <v>0</v>
      </c>
      <c r="G54" s="245">
        <v>0</v>
      </c>
      <c r="H54" s="245">
        <v>0</v>
      </c>
      <c r="I54" s="245">
        <v>0</v>
      </c>
      <c r="J54" s="245">
        <v>0</v>
      </c>
      <c r="K54" s="245">
        <v>0</v>
      </c>
      <c r="L54" s="245">
        <v>0</v>
      </c>
      <c r="M54" s="245">
        <v>0</v>
      </c>
      <c r="N54" s="245">
        <v>0</v>
      </c>
      <c r="O54" s="245">
        <v>0</v>
      </c>
    </row>
  </sheetData>
  <mergeCells count="1">
    <mergeCell ref="D1:E1"/>
  </mergeCells>
  <pageMargins left="0.59055118110236227" right="0.59055118110236227" top="0.78740157480314965" bottom="0.78740157480314965" header="0.51181102362204722" footer="0.51181102362204722"/>
  <pageSetup paperSize="9"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topLeftCell="A7" zoomScale="85" zoomScaleNormal="85" workbookViewId="0">
      <selection activeCell="C20" sqref="C20:C30"/>
    </sheetView>
  </sheetViews>
  <sheetFormatPr baseColWidth="10" defaultRowHeight="12.75" x14ac:dyDescent="0.2"/>
  <cols>
    <col min="1" max="1" width="6.42578125" style="50" customWidth="1"/>
    <col min="2" max="2" width="42.140625" style="50" customWidth="1"/>
    <col min="3" max="3" width="11.42578125" style="50" customWidth="1"/>
    <col min="4" max="10" width="12.28515625" style="50" customWidth="1"/>
    <col min="11" max="16384" width="11.42578125" style="50"/>
  </cols>
  <sheetData>
    <row r="1" spans="1:13" ht="26.25" customHeight="1" thickBot="1" x14ac:dyDescent="0.25">
      <c r="A1" s="51"/>
      <c r="B1" s="280" t="s">
        <v>164</v>
      </c>
      <c r="C1" s="130"/>
    </row>
    <row r="2" spans="1:13" ht="13.5" thickBot="1" x14ac:dyDescent="0.25">
      <c r="A2" s="176"/>
      <c r="B2" s="131"/>
      <c r="C2" s="132"/>
      <c r="D2" s="133">
        <f>Grunddaten!B2</f>
        <v>2015</v>
      </c>
      <c r="E2" s="134">
        <f>D2+1</f>
        <v>2016</v>
      </c>
      <c r="F2" s="134">
        <f t="shared" ref="F2:M2" si="0">E2+1</f>
        <v>2017</v>
      </c>
      <c r="G2" s="134">
        <f t="shared" si="0"/>
        <v>2018</v>
      </c>
      <c r="H2" s="134">
        <f t="shared" si="0"/>
        <v>2019</v>
      </c>
      <c r="I2" s="134">
        <f t="shared" si="0"/>
        <v>2020</v>
      </c>
      <c r="J2" s="135">
        <f t="shared" si="0"/>
        <v>2021</v>
      </c>
      <c r="K2" s="135">
        <f t="shared" si="0"/>
        <v>2022</v>
      </c>
      <c r="L2" s="135">
        <f t="shared" si="0"/>
        <v>2023</v>
      </c>
      <c r="M2" s="135">
        <f t="shared" si="0"/>
        <v>2024</v>
      </c>
    </row>
    <row r="3" spans="1:13" ht="15.75" thickBot="1" x14ac:dyDescent="0.3">
      <c r="A3" s="201" t="s">
        <v>0</v>
      </c>
      <c r="B3" s="172" t="s">
        <v>118</v>
      </c>
      <c r="C3" s="83"/>
      <c r="D3" s="53"/>
      <c r="E3" s="52"/>
      <c r="F3" s="53"/>
      <c r="G3" s="52"/>
      <c r="H3" s="53"/>
      <c r="I3" s="52"/>
      <c r="J3" s="142"/>
      <c r="K3" s="142"/>
      <c r="L3" s="142"/>
      <c r="M3" s="142"/>
    </row>
    <row r="4" spans="1:13" ht="18" customHeight="1" x14ac:dyDescent="0.2">
      <c r="A4" s="177"/>
      <c r="B4" s="136" t="s">
        <v>119</v>
      </c>
      <c r="C4" s="137"/>
      <c r="D4" s="138"/>
      <c r="E4" s="137"/>
      <c r="F4" s="138"/>
      <c r="G4" s="137"/>
      <c r="H4" s="138"/>
      <c r="I4" s="137"/>
      <c r="J4" s="139"/>
      <c r="K4" s="139"/>
      <c r="L4" s="139"/>
      <c r="M4" s="139"/>
    </row>
    <row r="5" spans="1:13" ht="15" customHeight="1" x14ac:dyDescent="0.2">
      <c r="A5" s="177"/>
      <c r="B5" s="199" t="s">
        <v>120</v>
      </c>
      <c r="C5" s="52"/>
      <c r="D5" s="54">
        <f>Personalkosten_Büro!F17</f>
        <v>0</v>
      </c>
      <c r="E5" s="55">
        <f>Personalkosten_Büro!G17</f>
        <v>0</v>
      </c>
      <c r="F5" s="54">
        <f>Personalkosten_Büro!H17</f>
        <v>0</v>
      </c>
      <c r="G5" s="55">
        <f>Personalkosten_Büro!I17</f>
        <v>0</v>
      </c>
      <c r="H5" s="54">
        <f>Personalkosten_Büro!J17</f>
        <v>0</v>
      </c>
      <c r="I5" s="55">
        <f>Personalkosten_Büro!K17</f>
        <v>0</v>
      </c>
      <c r="J5" s="140">
        <f>Personalkosten_Büro!L17</f>
        <v>0</v>
      </c>
      <c r="K5" s="140">
        <f>Personalkosten_Büro!M17</f>
        <v>0</v>
      </c>
      <c r="L5" s="140">
        <f>Personalkosten_Büro!N17</f>
        <v>0</v>
      </c>
      <c r="M5" s="140">
        <f>Personalkosten_Büro!O17</f>
        <v>0</v>
      </c>
    </row>
    <row r="6" spans="1:13" ht="14.25" customHeight="1" x14ac:dyDescent="0.2">
      <c r="A6" s="177"/>
      <c r="B6" s="199" t="s">
        <v>122</v>
      </c>
      <c r="C6" s="52"/>
      <c r="D6" s="54">
        <f>Personalkosten_Büro!F49</f>
        <v>0</v>
      </c>
      <c r="E6" s="55">
        <f>Personalkosten_Büro!G49</f>
        <v>0</v>
      </c>
      <c r="F6" s="54">
        <f>Personalkosten_Büro!H49</f>
        <v>0</v>
      </c>
      <c r="G6" s="55">
        <f>Personalkosten_Büro!I49</f>
        <v>0</v>
      </c>
      <c r="H6" s="54">
        <f>Personalkosten_Büro!J49</f>
        <v>0</v>
      </c>
      <c r="I6" s="55">
        <f>Personalkosten_Büro!K49</f>
        <v>0</v>
      </c>
      <c r="J6" s="140">
        <f>Personalkosten_Büro!L49</f>
        <v>0</v>
      </c>
      <c r="K6" s="140">
        <f>Personalkosten_Büro!M49</f>
        <v>0</v>
      </c>
      <c r="L6" s="140">
        <f>Personalkosten_Büro!N49</f>
        <v>0</v>
      </c>
      <c r="M6" s="140">
        <f>Personalkosten_Büro!O49</f>
        <v>0</v>
      </c>
    </row>
    <row r="7" spans="1:13" s="56" customFormat="1" ht="15" customHeight="1" x14ac:dyDescent="0.2">
      <c r="A7" s="177" t="s">
        <v>1</v>
      </c>
      <c r="B7" s="199" t="s">
        <v>155</v>
      </c>
      <c r="C7" s="52"/>
      <c r="D7" s="54">
        <f>D5+D6</f>
        <v>0</v>
      </c>
      <c r="E7" s="55">
        <f t="shared" ref="E7:J7" si="1">E5+E6</f>
        <v>0</v>
      </c>
      <c r="F7" s="54">
        <f t="shared" si="1"/>
        <v>0</v>
      </c>
      <c r="G7" s="55">
        <f t="shared" si="1"/>
        <v>0</v>
      </c>
      <c r="H7" s="54">
        <f t="shared" si="1"/>
        <v>0</v>
      </c>
      <c r="I7" s="55">
        <f t="shared" si="1"/>
        <v>0</v>
      </c>
      <c r="J7" s="140">
        <f t="shared" si="1"/>
        <v>0</v>
      </c>
      <c r="K7" s="140">
        <f t="shared" ref="K7:M7" si="2">K5+K6</f>
        <v>0</v>
      </c>
      <c r="L7" s="140">
        <f t="shared" si="2"/>
        <v>0</v>
      </c>
      <c r="M7" s="140">
        <f t="shared" si="2"/>
        <v>0</v>
      </c>
    </row>
    <row r="8" spans="1:13" s="56" customFormat="1" ht="17.25" customHeight="1" x14ac:dyDescent="0.2">
      <c r="A8" s="177"/>
      <c r="B8" s="141" t="s">
        <v>121</v>
      </c>
      <c r="C8" s="52"/>
      <c r="D8" s="53"/>
      <c r="E8" s="52"/>
      <c r="F8" s="53"/>
      <c r="G8" s="52"/>
      <c r="H8" s="53"/>
      <c r="I8" s="52"/>
      <c r="J8" s="142"/>
      <c r="K8" s="142"/>
      <c r="L8" s="142"/>
      <c r="M8" s="142"/>
    </row>
    <row r="9" spans="1:13" s="56" customFormat="1" ht="13.5" customHeight="1" x14ac:dyDescent="0.2">
      <c r="A9" s="177"/>
      <c r="B9" s="199" t="s">
        <v>120</v>
      </c>
      <c r="C9" s="52"/>
      <c r="D9" s="54">
        <f>'Personalkosten_Nicht-Büro'!F18</f>
        <v>0</v>
      </c>
      <c r="E9" s="55">
        <f>'Personalkosten_Nicht-Büro'!G18</f>
        <v>0</v>
      </c>
      <c r="F9" s="54">
        <f>'Personalkosten_Nicht-Büro'!H18</f>
        <v>0</v>
      </c>
      <c r="G9" s="55">
        <f>'Personalkosten_Nicht-Büro'!I18</f>
        <v>0</v>
      </c>
      <c r="H9" s="54">
        <f>'Personalkosten_Nicht-Büro'!J18</f>
        <v>0</v>
      </c>
      <c r="I9" s="55">
        <f>'Personalkosten_Nicht-Büro'!K18</f>
        <v>0</v>
      </c>
      <c r="J9" s="140">
        <f>'Personalkosten_Nicht-Büro'!L18</f>
        <v>0</v>
      </c>
      <c r="K9" s="140">
        <f>'Personalkosten_Nicht-Büro'!M18</f>
        <v>0</v>
      </c>
      <c r="L9" s="140">
        <f>'Personalkosten_Nicht-Büro'!N18</f>
        <v>0</v>
      </c>
      <c r="M9" s="140">
        <f>'Personalkosten_Nicht-Büro'!O18</f>
        <v>0</v>
      </c>
    </row>
    <row r="10" spans="1:13" ht="15" customHeight="1" x14ac:dyDescent="0.2">
      <c r="A10" s="177"/>
      <c r="B10" s="199" t="s">
        <v>122</v>
      </c>
      <c r="C10" s="52"/>
      <c r="D10" s="54">
        <f>'Personalkosten_Nicht-Büro'!F49</f>
        <v>0</v>
      </c>
      <c r="E10" s="57">
        <f>'Personalkosten_Nicht-Büro'!G49</f>
        <v>0</v>
      </c>
      <c r="F10" s="57">
        <f>'Personalkosten_Nicht-Büro'!H49</f>
        <v>0</v>
      </c>
      <c r="G10" s="57">
        <f>'Personalkosten_Nicht-Büro'!I49</f>
        <v>0</v>
      </c>
      <c r="H10" s="57">
        <f>'Personalkosten_Nicht-Büro'!J49</f>
        <v>0</v>
      </c>
      <c r="I10" s="57">
        <f>'Personalkosten_Nicht-Büro'!K49</f>
        <v>0</v>
      </c>
      <c r="J10" s="143">
        <f>'Personalkosten_Nicht-Büro'!L49</f>
        <v>0</v>
      </c>
      <c r="K10" s="143">
        <f>'Personalkosten_Nicht-Büro'!M49</f>
        <v>0</v>
      </c>
      <c r="L10" s="143">
        <f>'Personalkosten_Nicht-Büro'!N49</f>
        <v>0</v>
      </c>
      <c r="M10" s="143">
        <f>'Personalkosten_Nicht-Büro'!O49</f>
        <v>0</v>
      </c>
    </row>
    <row r="11" spans="1:13" ht="15.75" customHeight="1" thickBot="1" x14ac:dyDescent="0.25">
      <c r="A11" s="177" t="s">
        <v>5</v>
      </c>
      <c r="B11" s="200" t="s">
        <v>156</v>
      </c>
      <c r="C11" s="145"/>
      <c r="D11" s="190">
        <f>D9+D10</f>
        <v>0</v>
      </c>
      <c r="E11" s="195">
        <f t="shared" ref="E11:J11" si="3">E9+E10</f>
        <v>0</v>
      </c>
      <c r="F11" s="190">
        <f t="shared" si="3"/>
        <v>0</v>
      </c>
      <c r="G11" s="195">
        <f t="shared" si="3"/>
        <v>0</v>
      </c>
      <c r="H11" s="190">
        <f t="shared" si="3"/>
        <v>0</v>
      </c>
      <c r="I11" s="195">
        <f t="shared" si="3"/>
        <v>0</v>
      </c>
      <c r="J11" s="198">
        <f t="shared" si="3"/>
        <v>0</v>
      </c>
      <c r="K11" s="198">
        <f t="shared" ref="K11:M11" si="4">K9+K10</f>
        <v>0</v>
      </c>
      <c r="L11" s="198">
        <f t="shared" si="4"/>
        <v>0</v>
      </c>
      <c r="M11" s="198">
        <f t="shared" si="4"/>
        <v>0</v>
      </c>
    </row>
    <row r="12" spans="1:13" ht="24" customHeight="1" thickBot="1" x14ac:dyDescent="0.3">
      <c r="A12" s="203" t="s">
        <v>0</v>
      </c>
      <c r="B12" s="151" t="s">
        <v>159</v>
      </c>
      <c r="C12" s="145"/>
      <c r="D12" s="194">
        <f>D7+D11</f>
        <v>0</v>
      </c>
      <c r="E12" s="195">
        <f t="shared" ref="E12:J12" si="5">E7+E11</f>
        <v>0</v>
      </c>
      <c r="F12" s="195">
        <f t="shared" si="5"/>
        <v>0</v>
      </c>
      <c r="G12" s="195">
        <f t="shared" si="5"/>
        <v>0</v>
      </c>
      <c r="H12" s="195">
        <f t="shared" si="5"/>
        <v>0</v>
      </c>
      <c r="I12" s="195">
        <f t="shared" si="5"/>
        <v>0</v>
      </c>
      <c r="J12" s="196">
        <f t="shared" si="5"/>
        <v>0</v>
      </c>
      <c r="K12" s="196">
        <f t="shared" ref="K12:M12" si="6">K7+K11</f>
        <v>0</v>
      </c>
      <c r="L12" s="196">
        <f t="shared" si="6"/>
        <v>0</v>
      </c>
      <c r="M12" s="196">
        <f t="shared" si="6"/>
        <v>0</v>
      </c>
    </row>
    <row r="13" spans="1:13" ht="18.75" customHeight="1" thickBot="1" x14ac:dyDescent="0.3">
      <c r="A13" s="177" t="s">
        <v>177</v>
      </c>
      <c r="B13" s="173" t="s">
        <v>154</v>
      </c>
      <c r="C13" s="52"/>
      <c r="D13" s="54"/>
      <c r="E13" s="54"/>
      <c r="F13" s="54"/>
      <c r="G13" s="54"/>
      <c r="H13" s="54"/>
      <c r="I13" s="54"/>
      <c r="J13" s="140"/>
      <c r="K13" s="140"/>
      <c r="L13" s="140"/>
      <c r="M13" s="140"/>
    </row>
    <row r="14" spans="1:13" ht="15" customHeight="1" x14ac:dyDescent="0.2">
      <c r="A14" s="177" t="s">
        <v>196</v>
      </c>
      <c r="B14" s="179" t="s">
        <v>160</v>
      </c>
      <c r="C14" s="180">
        <f>Grunddaten!$B$12</f>
        <v>0.2</v>
      </c>
      <c r="D14" s="148">
        <f>D5*$C14</f>
        <v>0</v>
      </c>
      <c r="E14" s="149">
        <f t="shared" ref="E14:J14" si="7">E5*$C14</f>
        <v>0</v>
      </c>
      <c r="F14" s="148">
        <f t="shared" si="7"/>
        <v>0</v>
      </c>
      <c r="G14" s="149">
        <f t="shared" si="7"/>
        <v>0</v>
      </c>
      <c r="H14" s="148">
        <f t="shared" si="7"/>
        <v>0</v>
      </c>
      <c r="I14" s="149">
        <f t="shared" si="7"/>
        <v>0</v>
      </c>
      <c r="J14" s="150">
        <f t="shared" si="7"/>
        <v>0</v>
      </c>
      <c r="K14" s="150">
        <f t="shared" ref="K14:M14" si="8">K5*$C14</f>
        <v>0</v>
      </c>
      <c r="L14" s="150">
        <f t="shared" si="8"/>
        <v>0</v>
      </c>
      <c r="M14" s="150">
        <f t="shared" si="8"/>
        <v>0</v>
      </c>
    </row>
    <row r="15" spans="1:13" ht="15" customHeight="1" thickBot="1" x14ac:dyDescent="0.25">
      <c r="A15" s="177" t="s">
        <v>197</v>
      </c>
      <c r="B15" s="144" t="s">
        <v>161</v>
      </c>
      <c r="C15" s="197">
        <f>Grunddaten!$B$13</f>
        <v>0.15</v>
      </c>
      <c r="D15" s="190">
        <f>D9*$C15</f>
        <v>0</v>
      </c>
      <c r="E15" s="195">
        <f t="shared" ref="E15:J15" si="9">E9*$C15</f>
        <v>0</v>
      </c>
      <c r="F15" s="190">
        <f t="shared" si="9"/>
        <v>0</v>
      </c>
      <c r="G15" s="195">
        <f t="shared" si="9"/>
        <v>0</v>
      </c>
      <c r="H15" s="190">
        <f t="shared" si="9"/>
        <v>0</v>
      </c>
      <c r="I15" s="195">
        <f t="shared" si="9"/>
        <v>0</v>
      </c>
      <c r="J15" s="198">
        <f t="shared" si="9"/>
        <v>0</v>
      </c>
      <c r="K15" s="198">
        <f t="shared" ref="K15:M15" si="10">K9*$C15</f>
        <v>0</v>
      </c>
      <c r="L15" s="198">
        <f t="shared" si="10"/>
        <v>0</v>
      </c>
      <c r="M15" s="198">
        <f t="shared" si="10"/>
        <v>0</v>
      </c>
    </row>
    <row r="16" spans="1:13" ht="29.25" customHeight="1" thickBot="1" x14ac:dyDescent="0.3">
      <c r="A16" s="203" t="s">
        <v>177</v>
      </c>
      <c r="B16" s="151" t="s">
        <v>162</v>
      </c>
      <c r="C16" s="181"/>
      <c r="D16" s="194">
        <f>D14+D15</f>
        <v>0</v>
      </c>
      <c r="E16" s="195">
        <f t="shared" ref="E16:J16" si="11">E14+E15</f>
        <v>0</v>
      </c>
      <c r="F16" s="195">
        <f t="shared" si="11"/>
        <v>0</v>
      </c>
      <c r="G16" s="195">
        <f t="shared" si="11"/>
        <v>0</v>
      </c>
      <c r="H16" s="195">
        <f t="shared" si="11"/>
        <v>0</v>
      </c>
      <c r="I16" s="195">
        <f t="shared" si="11"/>
        <v>0</v>
      </c>
      <c r="J16" s="196">
        <f t="shared" si="11"/>
        <v>0</v>
      </c>
      <c r="K16" s="196">
        <f t="shared" ref="K16:M16" si="12">K14+K15</f>
        <v>0</v>
      </c>
      <c r="L16" s="196">
        <f t="shared" si="12"/>
        <v>0</v>
      </c>
      <c r="M16" s="196">
        <f t="shared" si="12"/>
        <v>0</v>
      </c>
    </row>
    <row r="17" spans="1:13" ht="24" customHeight="1" thickBot="1" x14ac:dyDescent="0.3">
      <c r="A17" s="175" t="s">
        <v>24</v>
      </c>
      <c r="B17" s="171" t="s">
        <v>98</v>
      </c>
      <c r="C17" s="129"/>
      <c r="D17" s="53"/>
      <c r="E17" s="53"/>
      <c r="F17" s="53"/>
      <c r="G17" s="53"/>
      <c r="H17" s="53"/>
      <c r="I17" s="53"/>
      <c r="J17" s="142"/>
      <c r="K17" s="142"/>
      <c r="L17" s="142"/>
      <c r="M17" s="142"/>
    </row>
    <row r="18" spans="1:13" ht="14.25" customHeight="1" x14ac:dyDescent="0.2">
      <c r="A18" s="175" t="s">
        <v>178</v>
      </c>
      <c r="B18" s="152" t="s">
        <v>123</v>
      </c>
      <c r="C18" s="182">
        <f>Grunddaten!$B$14</f>
        <v>0.1</v>
      </c>
      <c r="D18" s="153">
        <f>IF(D9&gt;0,$C18*D9,0)</f>
        <v>0</v>
      </c>
      <c r="E18" s="154">
        <f t="shared" ref="E18:J18" si="13">IF(E9&gt;0,$C18*E9,0)</f>
        <v>0</v>
      </c>
      <c r="F18" s="154">
        <f t="shared" si="13"/>
        <v>0</v>
      </c>
      <c r="G18" s="154">
        <f t="shared" si="13"/>
        <v>0</v>
      </c>
      <c r="H18" s="154">
        <f t="shared" si="13"/>
        <v>0</v>
      </c>
      <c r="I18" s="154">
        <f t="shared" si="13"/>
        <v>0</v>
      </c>
      <c r="J18" s="155">
        <f t="shared" si="13"/>
        <v>0</v>
      </c>
      <c r="K18" s="155">
        <f t="shared" ref="K18:M18" si="14">IF(K9&gt;0,$C18*K9,0)</f>
        <v>0</v>
      </c>
      <c r="L18" s="155">
        <f t="shared" si="14"/>
        <v>0</v>
      </c>
      <c r="M18" s="155">
        <f t="shared" si="14"/>
        <v>0</v>
      </c>
    </row>
    <row r="19" spans="1:13" ht="14.25" customHeight="1" x14ac:dyDescent="0.2">
      <c r="A19" s="175" t="s">
        <v>184</v>
      </c>
      <c r="B19" s="270" t="s">
        <v>207</v>
      </c>
      <c r="C19" s="183">
        <f>Grunddaten!$B$15</f>
        <v>10200</v>
      </c>
      <c r="D19" s="21"/>
      <c r="E19" s="20"/>
      <c r="F19" s="21"/>
      <c r="G19" s="20"/>
      <c r="H19" s="21"/>
      <c r="I19" s="20"/>
      <c r="J19" s="156"/>
      <c r="K19" s="156"/>
      <c r="L19" s="156"/>
      <c r="M19" s="156"/>
    </row>
    <row r="20" spans="1:13" ht="14.25" customHeight="1" x14ac:dyDescent="0.2">
      <c r="A20" s="175" t="s">
        <v>185</v>
      </c>
      <c r="B20" s="157" t="s">
        <v>16</v>
      </c>
      <c r="C20" s="295"/>
      <c r="D20" s="21"/>
      <c r="E20" s="20"/>
      <c r="F20" s="21"/>
      <c r="G20" s="20"/>
      <c r="H20" s="21"/>
      <c r="I20" s="20"/>
      <c r="J20" s="156"/>
      <c r="K20" s="156"/>
      <c r="L20" s="156"/>
      <c r="M20" s="156"/>
    </row>
    <row r="21" spans="1:13" ht="14.25" customHeight="1" x14ac:dyDescent="0.2">
      <c r="A21" s="175" t="s">
        <v>186</v>
      </c>
      <c r="B21" s="157" t="s">
        <v>17</v>
      </c>
      <c r="C21" s="295"/>
      <c r="D21" s="21"/>
      <c r="E21" s="20"/>
      <c r="F21" s="21"/>
      <c r="G21" s="20"/>
      <c r="H21" s="21"/>
      <c r="I21" s="20"/>
      <c r="J21" s="156"/>
      <c r="K21" s="156"/>
      <c r="L21" s="156"/>
      <c r="M21" s="156"/>
    </row>
    <row r="22" spans="1:13" ht="14.25" customHeight="1" x14ac:dyDescent="0.2">
      <c r="A22" s="175" t="s">
        <v>187</v>
      </c>
      <c r="B22" s="157" t="s">
        <v>18</v>
      </c>
      <c r="C22" s="295"/>
      <c r="D22" s="21"/>
      <c r="E22" s="20"/>
      <c r="F22" s="21"/>
      <c r="G22" s="20"/>
      <c r="H22" s="21"/>
      <c r="I22" s="20"/>
      <c r="J22" s="156"/>
      <c r="K22" s="156"/>
      <c r="L22" s="156"/>
      <c r="M22" s="156"/>
    </row>
    <row r="23" spans="1:13" ht="14.25" customHeight="1" x14ac:dyDescent="0.2">
      <c r="A23" s="175" t="s">
        <v>188</v>
      </c>
      <c r="B23" s="157" t="s">
        <v>19</v>
      </c>
      <c r="C23" s="295"/>
      <c r="D23" s="21"/>
      <c r="E23" s="20"/>
      <c r="F23" s="21"/>
      <c r="G23" s="20"/>
      <c r="H23" s="21"/>
      <c r="I23" s="20"/>
      <c r="J23" s="156"/>
      <c r="K23" s="156"/>
      <c r="L23" s="156"/>
      <c r="M23" s="156"/>
    </row>
    <row r="24" spans="1:13" ht="14.25" customHeight="1" x14ac:dyDescent="0.2">
      <c r="A24" s="175" t="s">
        <v>189</v>
      </c>
      <c r="B24" s="157" t="s">
        <v>20</v>
      </c>
      <c r="C24" s="295"/>
      <c r="D24" s="21"/>
      <c r="E24" s="20"/>
      <c r="F24" s="21"/>
      <c r="G24" s="20"/>
      <c r="H24" s="21"/>
      <c r="I24" s="20"/>
      <c r="J24" s="156"/>
      <c r="K24" s="156"/>
      <c r="L24" s="156"/>
      <c r="M24" s="156"/>
    </row>
    <row r="25" spans="1:13" ht="14.25" customHeight="1" x14ac:dyDescent="0.2">
      <c r="A25" s="175" t="s">
        <v>190</v>
      </c>
      <c r="B25" s="157" t="s">
        <v>21</v>
      </c>
      <c r="C25" s="295"/>
      <c r="D25" s="21"/>
      <c r="E25" s="20"/>
      <c r="F25" s="21"/>
      <c r="G25" s="20"/>
      <c r="H25" s="21"/>
      <c r="I25" s="20"/>
      <c r="J25" s="156"/>
      <c r="K25" s="156"/>
      <c r="L25" s="156"/>
      <c r="M25" s="156"/>
    </row>
    <row r="26" spans="1:13" ht="14.25" customHeight="1" x14ac:dyDescent="0.2">
      <c r="A26" s="175" t="s">
        <v>191</v>
      </c>
      <c r="B26" s="157" t="s">
        <v>22</v>
      </c>
      <c r="C26" s="295"/>
      <c r="D26" s="21"/>
      <c r="E26" s="20"/>
      <c r="F26" s="21"/>
      <c r="G26" s="20"/>
      <c r="H26" s="21"/>
      <c r="I26" s="20"/>
      <c r="J26" s="156"/>
      <c r="K26" s="156"/>
      <c r="L26" s="156"/>
      <c r="M26" s="156"/>
    </row>
    <row r="27" spans="1:13" ht="14.25" customHeight="1" x14ac:dyDescent="0.2">
      <c r="A27" s="175" t="s">
        <v>192</v>
      </c>
      <c r="B27" s="157" t="s">
        <v>99</v>
      </c>
      <c r="C27" s="295"/>
      <c r="D27" s="21"/>
      <c r="E27" s="20"/>
      <c r="F27" s="21"/>
      <c r="G27" s="20"/>
      <c r="H27" s="21"/>
      <c r="I27" s="20"/>
      <c r="J27" s="156"/>
      <c r="K27" s="156"/>
      <c r="L27" s="156"/>
      <c r="M27" s="156"/>
    </row>
    <row r="28" spans="1:13" ht="14.25" customHeight="1" x14ac:dyDescent="0.2">
      <c r="A28" s="175" t="s">
        <v>193</v>
      </c>
      <c r="B28" s="157" t="s">
        <v>100</v>
      </c>
      <c r="C28" s="295"/>
      <c r="D28" s="21"/>
      <c r="E28" s="20"/>
      <c r="F28" s="21"/>
      <c r="G28" s="20"/>
      <c r="H28" s="21"/>
      <c r="I28" s="20"/>
      <c r="J28" s="156"/>
      <c r="K28" s="156"/>
      <c r="L28" s="156"/>
      <c r="M28" s="156"/>
    </row>
    <row r="29" spans="1:13" ht="14.25" customHeight="1" x14ac:dyDescent="0.2">
      <c r="A29" s="175" t="s">
        <v>194</v>
      </c>
      <c r="B29" s="157" t="s">
        <v>101</v>
      </c>
      <c r="C29" s="295"/>
      <c r="D29" s="21"/>
      <c r="E29" s="20"/>
      <c r="F29" s="21"/>
      <c r="G29" s="20"/>
      <c r="H29" s="21"/>
      <c r="I29" s="20"/>
      <c r="J29" s="156"/>
      <c r="K29" s="156"/>
      <c r="L29" s="156"/>
      <c r="M29" s="156"/>
    </row>
    <row r="30" spans="1:13" ht="14.25" customHeight="1" thickBot="1" x14ac:dyDescent="0.25">
      <c r="A30" s="175" t="s">
        <v>195</v>
      </c>
      <c r="B30" s="163" t="s">
        <v>23</v>
      </c>
      <c r="C30" s="299"/>
      <c r="D30" s="191"/>
      <c r="E30" s="192"/>
      <c r="F30" s="191"/>
      <c r="G30" s="192"/>
      <c r="H30" s="191"/>
      <c r="I30" s="192"/>
      <c r="J30" s="193"/>
      <c r="K30" s="193"/>
      <c r="L30" s="193"/>
      <c r="M30" s="193"/>
    </row>
    <row r="31" spans="1:13" ht="27.75" customHeight="1" thickBot="1" x14ac:dyDescent="0.3">
      <c r="A31" s="178" t="s">
        <v>24</v>
      </c>
      <c r="B31" s="164" t="s">
        <v>102</v>
      </c>
      <c r="C31" s="86"/>
      <c r="D31" s="195">
        <f>SUM(D18:D30)</f>
        <v>0</v>
      </c>
      <c r="E31" s="251">
        <f t="shared" ref="E31:J31" si="15">SUM(E18:E30)</f>
        <v>0</v>
      </c>
      <c r="F31" s="251">
        <f t="shared" si="15"/>
        <v>0</v>
      </c>
      <c r="G31" s="251">
        <f t="shared" si="15"/>
        <v>0</v>
      </c>
      <c r="H31" s="251">
        <f t="shared" si="15"/>
        <v>0</v>
      </c>
      <c r="I31" s="251">
        <f t="shared" si="15"/>
        <v>0</v>
      </c>
      <c r="J31" s="253">
        <f t="shared" si="15"/>
        <v>0</v>
      </c>
      <c r="K31" s="253">
        <f t="shared" ref="K31:M31" si="16">SUM(K18:K30)</f>
        <v>0</v>
      </c>
      <c r="L31" s="253">
        <f t="shared" si="16"/>
        <v>0</v>
      </c>
      <c r="M31" s="253">
        <f t="shared" si="16"/>
        <v>0</v>
      </c>
    </row>
    <row r="32" spans="1:13" ht="24" customHeight="1" thickBot="1" x14ac:dyDescent="0.3">
      <c r="A32" s="202" t="s">
        <v>25</v>
      </c>
      <c r="B32" s="169" t="s">
        <v>97</v>
      </c>
      <c r="C32" s="170"/>
      <c r="D32" s="138"/>
      <c r="E32" s="138"/>
      <c r="F32" s="138"/>
      <c r="G32" s="138"/>
      <c r="H32" s="138"/>
      <c r="I32" s="138"/>
      <c r="J32" s="139"/>
      <c r="K32" s="139"/>
      <c r="L32" s="139"/>
      <c r="M32" s="139"/>
    </row>
    <row r="33" spans="1:13" ht="13.5" customHeight="1" x14ac:dyDescent="0.2">
      <c r="A33" s="175" t="s">
        <v>179</v>
      </c>
      <c r="B33" s="159" t="s">
        <v>103</v>
      </c>
      <c r="C33" s="291"/>
      <c r="D33" s="292"/>
      <c r="E33" s="293"/>
      <c r="F33" s="292"/>
      <c r="G33" s="293"/>
      <c r="H33" s="292"/>
      <c r="I33" s="293"/>
      <c r="J33" s="294"/>
      <c r="K33" s="294"/>
      <c r="L33" s="294"/>
      <c r="M33" s="294"/>
    </row>
    <row r="34" spans="1:13" ht="13.5" customHeight="1" x14ac:dyDescent="0.2">
      <c r="A34" s="175" t="s">
        <v>180</v>
      </c>
      <c r="B34" s="157" t="s">
        <v>104</v>
      </c>
      <c r="C34" s="295"/>
      <c r="D34" s="296"/>
      <c r="E34" s="297"/>
      <c r="F34" s="296"/>
      <c r="G34" s="297"/>
      <c r="H34" s="296"/>
      <c r="I34" s="297"/>
      <c r="J34" s="298"/>
      <c r="K34" s="298"/>
      <c r="L34" s="298"/>
      <c r="M34" s="298"/>
    </row>
    <row r="35" spans="1:13" ht="13.5" customHeight="1" x14ac:dyDescent="0.2">
      <c r="A35" s="175" t="s">
        <v>181</v>
      </c>
      <c r="B35" s="157" t="s">
        <v>105</v>
      </c>
      <c r="C35" s="295"/>
      <c r="D35" s="296"/>
      <c r="E35" s="297"/>
      <c r="F35" s="296"/>
      <c r="G35" s="297"/>
      <c r="H35" s="296"/>
      <c r="I35" s="297"/>
      <c r="J35" s="298"/>
      <c r="K35" s="298"/>
      <c r="L35" s="298"/>
      <c r="M35" s="298"/>
    </row>
    <row r="36" spans="1:13" ht="13.5" customHeight="1" x14ac:dyDescent="0.2">
      <c r="A36" s="175" t="s">
        <v>182</v>
      </c>
      <c r="B36" s="157" t="s">
        <v>106</v>
      </c>
      <c r="C36" s="295"/>
      <c r="D36" s="296"/>
      <c r="E36" s="297"/>
      <c r="F36" s="296"/>
      <c r="G36" s="297"/>
      <c r="H36" s="296"/>
      <c r="I36" s="297"/>
      <c r="J36" s="298"/>
      <c r="K36" s="298"/>
      <c r="L36" s="298"/>
      <c r="M36" s="298"/>
    </row>
    <row r="37" spans="1:13" ht="13.5" customHeight="1" thickBot="1" x14ac:dyDescent="0.25">
      <c r="A37" s="175" t="s">
        <v>183</v>
      </c>
      <c r="B37" s="163" t="s">
        <v>107</v>
      </c>
      <c r="C37" s="299"/>
      <c r="D37" s="300"/>
      <c r="E37" s="301"/>
      <c r="F37" s="300"/>
      <c r="G37" s="301"/>
      <c r="H37" s="300"/>
      <c r="I37" s="301"/>
      <c r="J37" s="302"/>
      <c r="K37" s="302"/>
      <c r="L37" s="302"/>
      <c r="M37" s="302"/>
    </row>
    <row r="38" spans="1:13" ht="21.75" customHeight="1" thickBot="1" x14ac:dyDescent="0.3">
      <c r="A38" s="174" t="s">
        <v>25</v>
      </c>
      <c r="B38" s="164" t="s">
        <v>108</v>
      </c>
      <c r="C38" s="86"/>
      <c r="D38" s="195">
        <f>SUM(D33:D37)</f>
        <v>0</v>
      </c>
      <c r="E38" s="251">
        <f t="shared" ref="E38:J38" si="17">SUM(E33:E37)</f>
        <v>0</v>
      </c>
      <c r="F38" s="251">
        <f t="shared" si="17"/>
        <v>0</v>
      </c>
      <c r="G38" s="251">
        <f t="shared" si="17"/>
        <v>0</v>
      </c>
      <c r="H38" s="251">
        <f t="shared" si="17"/>
        <v>0</v>
      </c>
      <c r="I38" s="251">
        <f t="shared" si="17"/>
        <v>0</v>
      </c>
      <c r="J38" s="253">
        <f t="shared" si="17"/>
        <v>0</v>
      </c>
      <c r="K38" s="253">
        <f t="shared" ref="K38:M38" si="18">SUM(K33:K37)</f>
        <v>0</v>
      </c>
      <c r="L38" s="253">
        <f t="shared" si="18"/>
        <v>0</v>
      </c>
      <c r="M38" s="253">
        <f t="shared" si="18"/>
        <v>0</v>
      </c>
    </row>
    <row r="39" spans="1:13" ht="28.5" customHeight="1" thickBot="1" x14ac:dyDescent="0.3">
      <c r="A39" s="174" t="s">
        <v>27</v>
      </c>
      <c r="B39" s="158" t="s">
        <v>109</v>
      </c>
      <c r="C39" s="165"/>
      <c r="D39" s="251">
        <f>D12+D16+D31+D38</f>
        <v>0</v>
      </c>
      <c r="E39" s="195">
        <f t="shared" ref="E39:J39" si="19">E12+E16+E31+E38</f>
        <v>0</v>
      </c>
      <c r="F39" s="251">
        <f t="shared" si="19"/>
        <v>0</v>
      </c>
      <c r="G39" s="251">
        <f t="shared" si="19"/>
        <v>0</v>
      </c>
      <c r="H39" s="251">
        <f t="shared" si="19"/>
        <v>0</v>
      </c>
      <c r="I39" s="251">
        <f t="shared" si="19"/>
        <v>0</v>
      </c>
      <c r="J39" s="253">
        <f t="shared" si="19"/>
        <v>0</v>
      </c>
      <c r="K39" s="253">
        <f t="shared" ref="K39:M39" si="20">K12+K16+K31+K38</f>
        <v>0</v>
      </c>
      <c r="L39" s="253">
        <f t="shared" si="20"/>
        <v>0</v>
      </c>
      <c r="M39" s="253">
        <f t="shared" si="20"/>
        <v>0</v>
      </c>
    </row>
    <row r="40" spans="1:13" ht="29.25" customHeight="1" thickBot="1" x14ac:dyDescent="0.3">
      <c r="A40" s="175" t="s">
        <v>28</v>
      </c>
      <c r="B40" s="171" t="s">
        <v>176</v>
      </c>
      <c r="C40" s="128"/>
      <c r="D40" s="53"/>
      <c r="E40" s="53"/>
      <c r="F40" s="53"/>
      <c r="G40" s="53"/>
      <c r="H40" s="53"/>
      <c r="I40" s="53"/>
      <c r="J40" s="142"/>
      <c r="K40" s="142"/>
      <c r="L40" s="142"/>
      <c r="M40" s="142"/>
    </row>
    <row r="41" spans="1:13" ht="15" customHeight="1" x14ac:dyDescent="0.2">
      <c r="A41" s="175" t="s">
        <v>200</v>
      </c>
      <c r="B41" s="166" t="s">
        <v>110</v>
      </c>
      <c r="C41" s="81"/>
      <c r="D41" s="160"/>
      <c r="E41" s="161"/>
      <c r="F41" s="160"/>
      <c r="G41" s="161"/>
      <c r="H41" s="160"/>
      <c r="I41" s="161"/>
      <c r="J41" s="162"/>
      <c r="K41" s="162"/>
      <c r="L41" s="162"/>
      <c r="M41" s="162"/>
    </row>
    <row r="42" spans="1:13" ht="15" customHeight="1" x14ac:dyDescent="0.2">
      <c r="A42" s="175" t="s">
        <v>201</v>
      </c>
      <c r="B42" s="167" t="s">
        <v>26</v>
      </c>
      <c r="C42" s="80"/>
      <c r="D42" s="21"/>
      <c r="E42" s="20"/>
      <c r="F42" s="21"/>
      <c r="G42" s="20"/>
      <c r="H42" s="21"/>
      <c r="I42" s="20"/>
      <c r="J42" s="156"/>
      <c r="K42" s="156"/>
      <c r="L42" s="156"/>
      <c r="M42" s="156"/>
    </row>
    <row r="43" spans="1:13" ht="15" customHeight="1" x14ac:dyDescent="0.2">
      <c r="A43" s="175" t="s">
        <v>202</v>
      </c>
      <c r="B43" s="167" t="s">
        <v>111</v>
      </c>
      <c r="C43" s="80"/>
      <c r="D43" s="21"/>
      <c r="E43" s="20"/>
      <c r="F43" s="21"/>
      <c r="G43" s="20"/>
      <c r="H43" s="21"/>
      <c r="I43" s="20"/>
      <c r="J43" s="156"/>
      <c r="K43" s="156"/>
      <c r="L43" s="156"/>
      <c r="M43" s="156"/>
    </row>
    <row r="44" spans="1:13" ht="15" customHeight="1" x14ac:dyDescent="0.2">
      <c r="A44" s="175" t="s">
        <v>203</v>
      </c>
      <c r="B44" s="167" t="s">
        <v>115</v>
      </c>
      <c r="C44" s="80"/>
      <c r="D44" s="21"/>
      <c r="E44" s="20"/>
      <c r="F44" s="21"/>
      <c r="G44" s="20"/>
      <c r="H44" s="21"/>
      <c r="I44" s="20"/>
      <c r="J44" s="156"/>
      <c r="K44" s="156"/>
      <c r="L44" s="156"/>
      <c r="M44" s="156"/>
    </row>
    <row r="45" spans="1:13" ht="15" customHeight="1" x14ac:dyDescent="0.2">
      <c r="A45" s="175" t="s">
        <v>204</v>
      </c>
      <c r="B45" s="167" t="s">
        <v>112</v>
      </c>
      <c r="C45" s="80"/>
      <c r="D45" s="21"/>
      <c r="E45" s="20"/>
      <c r="F45" s="21"/>
      <c r="G45" s="20"/>
      <c r="H45" s="21"/>
      <c r="I45" s="20"/>
      <c r="J45" s="156"/>
      <c r="K45" s="156"/>
      <c r="L45" s="156"/>
      <c r="M45" s="156"/>
    </row>
    <row r="46" spans="1:13" ht="15" customHeight="1" x14ac:dyDescent="0.2">
      <c r="A46" s="175" t="s">
        <v>204</v>
      </c>
      <c r="B46" s="167" t="s">
        <v>112</v>
      </c>
      <c r="C46" s="80"/>
      <c r="D46" s="21"/>
      <c r="E46" s="20"/>
      <c r="F46" s="21"/>
      <c r="G46" s="20"/>
      <c r="H46" s="21"/>
      <c r="I46" s="20"/>
      <c r="J46" s="156"/>
      <c r="K46" s="156"/>
      <c r="L46" s="156"/>
      <c r="M46" s="156"/>
    </row>
    <row r="47" spans="1:13" ht="15" customHeight="1" x14ac:dyDescent="0.2">
      <c r="A47" s="175" t="s">
        <v>205</v>
      </c>
      <c r="B47" s="167" t="s">
        <v>112</v>
      </c>
      <c r="C47" s="80"/>
      <c r="D47" s="21"/>
      <c r="E47" s="20"/>
      <c r="F47" s="21"/>
      <c r="G47" s="20"/>
      <c r="H47" s="21"/>
      <c r="I47" s="20"/>
      <c r="J47" s="156"/>
      <c r="K47" s="156"/>
      <c r="L47" s="156"/>
      <c r="M47" s="156"/>
    </row>
    <row r="48" spans="1:13" ht="15" customHeight="1" thickBot="1" x14ac:dyDescent="0.25">
      <c r="A48" s="175" t="s">
        <v>206</v>
      </c>
      <c r="B48" s="168" t="s">
        <v>112</v>
      </c>
      <c r="C48" s="82"/>
      <c r="D48" s="191"/>
      <c r="E48" s="192"/>
      <c r="F48" s="191"/>
      <c r="G48" s="192"/>
      <c r="H48" s="191"/>
      <c r="I48" s="192"/>
      <c r="J48" s="193"/>
      <c r="K48" s="193"/>
      <c r="L48" s="193"/>
      <c r="M48" s="193"/>
    </row>
    <row r="49" spans="1:13" ht="24.75" customHeight="1" thickBot="1" x14ac:dyDescent="0.3">
      <c r="A49" s="174" t="s">
        <v>28</v>
      </c>
      <c r="B49" s="164" t="s">
        <v>175</v>
      </c>
      <c r="C49" s="85"/>
      <c r="D49" s="195">
        <f>SUM(D41:D48)</f>
        <v>0</v>
      </c>
      <c r="E49" s="251">
        <f t="shared" ref="E49:J49" si="21">SUM(E41:E48)</f>
        <v>0</v>
      </c>
      <c r="F49" s="251">
        <f t="shared" si="21"/>
        <v>0</v>
      </c>
      <c r="G49" s="251">
        <f t="shared" si="21"/>
        <v>0</v>
      </c>
      <c r="H49" s="251">
        <f t="shared" si="21"/>
        <v>0</v>
      </c>
      <c r="I49" s="251">
        <f t="shared" si="21"/>
        <v>0</v>
      </c>
      <c r="J49" s="253">
        <f t="shared" si="21"/>
        <v>0</v>
      </c>
      <c r="K49" s="253">
        <f t="shared" ref="K49:M49" si="22">SUM(K41:K48)</f>
        <v>0</v>
      </c>
      <c r="L49" s="253">
        <f t="shared" si="22"/>
        <v>0</v>
      </c>
      <c r="M49" s="253">
        <f t="shared" si="22"/>
        <v>0</v>
      </c>
    </row>
    <row r="50" spans="1:13" x14ac:dyDescent="0.2">
      <c r="A50" s="248" t="s">
        <v>198</v>
      </c>
      <c r="B50" s="127" t="s">
        <v>213</v>
      </c>
      <c r="C50" s="84"/>
      <c r="D50" s="252">
        <f>D49-D39</f>
        <v>0</v>
      </c>
      <c r="E50" s="58">
        <f t="shared" ref="E50:J50" si="23">E49-E39</f>
        <v>0</v>
      </c>
      <c r="F50" s="252">
        <f t="shared" si="23"/>
        <v>0</v>
      </c>
      <c r="G50" s="252">
        <f t="shared" si="23"/>
        <v>0</v>
      </c>
      <c r="H50" s="252">
        <f t="shared" si="23"/>
        <v>0</v>
      </c>
      <c r="I50" s="252">
        <f t="shared" si="23"/>
        <v>0</v>
      </c>
      <c r="J50" s="254">
        <f t="shared" si="23"/>
        <v>0</v>
      </c>
      <c r="K50" s="254">
        <f t="shared" ref="K50:M50" si="24">K49-K39</f>
        <v>0</v>
      </c>
      <c r="L50" s="254">
        <f t="shared" si="24"/>
        <v>0</v>
      </c>
      <c r="M50" s="254">
        <f t="shared" si="24"/>
        <v>0</v>
      </c>
    </row>
    <row r="51" spans="1:13" x14ac:dyDescent="0.2">
      <c r="A51" s="248" t="s">
        <v>199</v>
      </c>
      <c r="B51" s="87" t="s">
        <v>163</v>
      </c>
      <c r="C51" s="246">
        <f>Grunddaten!$B$16</f>
        <v>1.9199999999999998E-2</v>
      </c>
      <c r="D51" s="59">
        <f>D50/(1+$C51)^(D2-Grunddaten!$B2+1)</f>
        <v>0</v>
      </c>
      <c r="E51" s="59">
        <f>E50/(1+$C51)^(E2-Grunddaten!$B2+1)</f>
        <v>0</v>
      </c>
      <c r="F51" s="59">
        <f>F50/(1+$C51)^(F2-Grunddaten!$B2+1)</f>
        <v>0</v>
      </c>
      <c r="G51" s="59">
        <f>G50/(1+$C51)^(G2-Grunddaten!$B2+1)</f>
        <v>0</v>
      </c>
      <c r="H51" s="59">
        <f>H50/(1+$C51)^(H2-Grunddaten!$B2+1)</f>
        <v>0</v>
      </c>
      <c r="I51" s="59">
        <f>I50/(1+$C51)^(I2-Grunddaten!$B2+1)</f>
        <v>0</v>
      </c>
      <c r="J51" s="255">
        <f>J50/(1+$C51)^(J2-Grunddaten!$B2+1)</f>
        <v>0</v>
      </c>
      <c r="K51" s="255">
        <f>K50/(1+$C51)^(K2-Grunddaten!$B2+1)</f>
        <v>0</v>
      </c>
      <c r="L51" s="255">
        <f>L50/(1+$C51)^(L2-Grunddaten!$B2+1)</f>
        <v>0</v>
      </c>
      <c r="M51" s="255">
        <f>M50/(1+$C51)^(M2-Grunddaten!$B2+1)</f>
        <v>0</v>
      </c>
    </row>
    <row r="52" spans="1:13" ht="13.5" thickBot="1" x14ac:dyDescent="0.25">
      <c r="A52" s="249" t="s">
        <v>113</v>
      </c>
      <c r="B52" s="250" t="s">
        <v>116</v>
      </c>
      <c r="C52" s="247"/>
      <c r="D52" s="146">
        <f>D51</f>
        <v>0</v>
      </c>
      <c r="E52" s="146">
        <f>D52+E51</f>
        <v>0</v>
      </c>
      <c r="F52" s="146">
        <f t="shared" ref="F52:M52" si="25">E52+F51</f>
        <v>0</v>
      </c>
      <c r="G52" s="146">
        <f t="shared" si="25"/>
        <v>0</v>
      </c>
      <c r="H52" s="146">
        <f t="shared" si="25"/>
        <v>0</v>
      </c>
      <c r="I52" s="146">
        <f t="shared" si="25"/>
        <v>0</v>
      </c>
      <c r="J52" s="147">
        <f t="shared" si="25"/>
        <v>0</v>
      </c>
      <c r="K52" s="147">
        <f t="shared" si="25"/>
        <v>0</v>
      </c>
      <c r="L52" s="147">
        <f t="shared" si="25"/>
        <v>0</v>
      </c>
      <c r="M52" s="147">
        <f t="shared" si="25"/>
        <v>0</v>
      </c>
    </row>
    <row r="53" spans="1:13" ht="23.25" customHeight="1" thickBot="1" x14ac:dyDescent="0.3">
      <c r="A53" s="204" t="s">
        <v>117</v>
      </c>
      <c r="B53" s="289" t="s">
        <v>114</v>
      </c>
      <c r="C53" s="290"/>
      <c r="D53" s="60">
        <f>M52</f>
        <v>0</v>
      </c>
      <c r="E53" s="61"/>
    </row>
  </sheetData>
  <mergeCells count="1">
    <mergeCell ref="B53:C53"/>
  </mergeCells>
  <phoneticPr fontId="0" type="noConversion"/>
  <pageMargins left="0.59055118110236227" right="0.39370078740157483" top="0.78740157480314965" bottom="0.78740157480314965" header="0.51181102362204722" footer="0.51181102362204722"/>
  <pageSetup paperSize="9" scale="90" orientation="landscape" horizontalDpi="1200" verticalDpi="1200" r:id="rId1"/>
  <headerFooter alignWithMargins="0">
    <oddHeader>&amp;R&amp;D</oddHeader>
    <oddFooter>&amp;LAFZ-Vorlage für Barwertberechnungen</oddFoot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Vorwort</vt:lpstr>
      <vt:lpstr>Grunddaten</vt:lpstr>
      <vt:lpstr>Personalkosten</vt:lpstr>
      <vt:lpstr>Personalkosten_Büro</vt:lpstr>
      <vt:lpstr>Personalkosten_Nicht-Büro</vt:lpstr>
      <vt:lpstr>Barwerte</vt:lpstr>
      <vt:lpstr>Personalkosten_Büro!Personalhauptkosten</vt:lpstr>
      <vt:lpstr>'Personalkosten_Nicht-Büro'!Personalhauptkosten</vt:lpstr>
      <vt:lpstr>Personalhauptkosten</vt:lpstr>
    </vt:vector>
  </TitlesOfParts>
  <Company>AFZ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Barwertberechnungen</dc:title>
  <dc:subject>Investitions- und Wirtschaftlichkeitsrechnungen</dc:subject>
  <dc:creator>Torsten O.C. Hentrop</dc:creator>
  <cp:lastModifiedBy>Torsten Hentrop</cp:lastModifiedBy>
  <cp:lastPrinted>2014-02-06T12:03:34Z</cp:lastPrinted>
  <dcterms:created xsi:type="dcterms:W3CDTF">2012-02-13T09:10:07Z</dcterms:created>
  <dcterms:modified xsi:type="dcterms:W3CDTF">2015-05-26T12:11:04Z</dcterms:modified>
</cp:coreProperties>
</file>